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SG Albany Portfolio (Albany, GA)/4 Marketing Folder (External)/"/>
    </mc:Choice>
  </mc:AlternateContent>
  <xr:revisionPtr revIDLastSave="92" documentId="8_{FCC5E586-7C91-4FDD-B40D-ADDAEA50D39D}" xr6:coauthVersionLast="47" xr6:coauthVersionMax="47" xr10:uidLastSave="{83D137E0-1871-4D4E-A997-EE60AD984867}"/>
  <bookViews>
    <workbookView xWindow="-23148" yWindow="-108" windowWidth="23256" windowHeight="13896" activeTab="1" xr2:uid="{03FDDACD-7B78-4537-8BD1-12104CBD0265}"/>
  </bookViews>
  <sheets>
    <sheet name="Community Index" sheetId="2" r:id="rId1"/>
    <sheet name="Rent Rol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5" i="1" l="1"/>
  <c r="N35" i="1"/>
  <c r="N36" i="1"/>
  <c r="N37" i="1"/>
  <c r="N34" i="1"/>
  <c r="N28" i="1"/>
  <c r="N29" i="1"/>
  <c r="N30" i="1"/>
  <c r="N20" i="1"/>
  <c r="N21" i="1"/>
  <c r="N22" i="1"/>
  <c r="N23" i="1"/>
  <c r="N24" i="1"/>
  <c r="N14" i="1"/>
  <c r="N15" i="1"/>
  <c r="N16" i="1"/>
  <c r="N6" i="1"/>
  <c r="N7" i="1"/>
  <c r="N8" i="1"/>
  <c r="N9" i="1"/>
  <c r="N10" i="1"/>
  <c r="N5" i="1"/>
  <c r="I5" i="1"/>
  <c r="I6" i="1" s="1"/>
  <c r="H5" i="1"/>
  <c r="H6" i="1" s="1"/>
  <c r="G5" i="1"/>
  <c r="G6" i="1" s="1"/>
  <c r="F5" i="1"/>
  <c r="F6" i="1" s="1"/>
  <c r="E94" i="1"/>
  <c r="E93" i="1"/>
  <c r="E92" i="1"/>
  <c r="E91" i="1"/>
  <c r="E90" i="1"/>
  <c r="E89" i="1"/>
  <c r="E87" i="1"/>
  <c r="E85" i="1"/>
  <c r="E81" i="1"/>
  <c r="E80" i="1"/>
  <c r="E76" i="1"/>
  <c r="E73" i="1"/>
  <c r="E72" i="1"/>
  <c r="E67" i="1"/>
  <c r="E65" i="1"/>
  <c r="E62" i="1"/>
  <c r="E60" i="1"/>
  <c r="E58" i="1"/>
  <c r="E54" i="1"/>
  <c r="E53" i="1"/>
  <c r="E51" i="1"/>
  <c r="E50" i="1"/>
  <c r="E49" i="1"/>
  <c r="E48" i="1"/>
  <c r="E47" i="1"/>
  <c r="E46" i="1"/>
  <c r="E43" i="1"/>
  <c r="E42" i="1"/>
  <c r="E41" i="1"/>
  <c r="E39" i="1"/>
  <c r="E37" i="1"/>
  <c r="E36" i="1"/>
  <c r="E35" i="1"/>
  <c r="E33" i="1"/>
  <c r="E30" i="1"/>
  <c r="E27" i="1"/>
  <c r="E26" i="1"/>
  <c r="E24" i="1"/>
  <c r="E20" i="1"/>
  <c r="E17" i="1"/>
  <c r="N38" i="1" l="1"/>
  <c r="O34" i="1" s="1"/>
  <c r="E5" i="1"/>
  <c r="E6" i="1" s="1"/>
  <c r="N31" i="1"/>
  <c r="N25" i="1"/>
  <c r="O20" i="1" s="1"/>
  <c r="N17" i="1"/>
  <c r="O14" i="1" s="1"/>
  <c r="N11" i="1"/>
  <c r="O7" i="1" s="1"/>
  <c r="O35" i="1" l="1"/>
  <c r="O36" i="1"/>
  <c r="O37" i="1"/>
  <c r="O28" i="1"/>
  <c r="O29" i="1"/>
  <c r="O30" i="1"/>
  <c r="O23" i="1"/>
  <c r="O21" i="1"/>
  <c r="O22" i="1"/>
  <c r="O24" i="1"/>
  <c r="O15" i="1"/>
  <c r="O16" i="1"/>
  <c r="O5" i="1"/>
  <c r="O9" i="1"/>
  <c r="O10" i="1"/>
  <c r="O8" i="1"/>
  <c r="O6" i="1"/>
</calcChain>
</file>

<file path=xl/sharedStrings.xml><?xml version="1.0" encoding="utf-8"?>
<sst xmlns="http://schemas.openxmlformats.org/spreadsheetml/2006/main" count="413" uniqueCount="175">
  <si>
    <t>Banner Oaks</t>
  </si>
  <si>
    <t>BO-1</t>
  </si>
  <si>
    <t>BO-2</t>
  </si>
  <si>
    <t>BO-3</t>
  </si>
  <si>
    <t>BO-4</t>
  </si>
  <si>
    <t>BO-5</t>
  </si>
  <si>
    <t>BO-6</t>
  </si>
  <si>
    <t>BO-7</t>
  </si>
  <si>
    <t>BO-8</t>
  </si>
  <si>
    <t>BO-9</t>
  </si>
  <si>
    <t>BO-10</t>
  </si>
  <si>
    <t>Banner Place</t>
  </si>
  <si>
    <t>BP-1</t>
  </si>
  <si>
    <t>BP-2</t>
  </si>
  <si>
    <t>BP-3</t>
  </si>
  <si>
    <t>BP-4</t>
  </si>
  <si>
    <t>BP-5</t>
  </si>
  <si>
    <t>BP-6</t>
  </si>
  <si>
    <t>BP-7</t>
  </si>
  <si>
    <t>BP-8</t>
  </si>
  <si>
    <t>BP-9</t>
  </si>
  <si>
    <t>BP-10</t>
  </si>
  <si>
    <t>BP-11</t>
  </si>
  <si>
    <t>BP-12</t>
  </si>
  <si>
    <t>BP-13</t>
  </si>
  <si>
    <t>BP-14</t>
  </si>
  <si>
    <t>BP-15</t>
  </si>
  <si>
    <t>BP-16</t>
  </si>
  <si>
    <t>BP-17</t>
  </si>
  <si>
    <t>BP-18</t>
  </si>
  <si>
    <t>BP-19</t>
  </si>
  <si>
    <t>BP-20</t>
  </si>
  <si>
    <t>BP-21</t>
  </si>
  <si>
    <t>BP-22</t>
  </si>
  <si>
    <t>BP-23</t>
  </si>
  <si>
    <t>BP-24</t>
  </si>
  <si>
    <t>BP-25</t>
  </si>
  <si>
    <t>BP-26</t>
  </si>
  <si>
    <t>BP-27</t>
  </si>
  <si>
    <t>BP-28</t>
  </si>
  <si>
    <t>BP-29</t>
  </si>
  <si>
    <t>BP-30</t>
  </si>
  <si>
    <t>BP-31</t>
  </si>
  <si>
    <t>BP-32</t>
  </si>
  <si>
    <t>BP-33</t>
  </si>
  <si>
    <t>BP-34</t>
  </si>
  <si>
    <t>BP-35</t>
  </si>
  <si>
    <t>Banner West</t>
  </si>
  <si>
    <t>BW-1</t>
  </si>
  <si>
    <t>BW-2</t>
  </si>
  <si>
    <t>BW-3</t>
  </si>
  <si>
    <t>BW-4</t>
  </si>
  <si>
    <t>BW-5</t>
  </si>
  <si>
    <t>BW-6</t>
  </si>
  <si>
    <t>BW-7</t>
  </si>
  <si>
    <t>BW-8</t>
  </si>
  <si>
    <t>Lazy Pines</t>
  </si>
  <si>
    <t>LP-1</t>
  </si>
  <si>
    <t>LP-2</t>
  </si>
  <si>
    <t>LP-3</t>
  </si>
  <si>
    <t>LP-4</t>
  </si>
  <si>
    <t>LP-5</t>
  </si>
  <si>
    <t>LP-6</t>
  </si>
  <si>
    <t>LP-7</t>
  </si>
  <si>
    <t>LP-8</t>
  </si>
  <si>
    <t>LP-9</t>
  </si>
  <si>
    <t>LP-10</t>
  </si>
  <si>
    <t>LP-11</t>
  </si>
  <si>
    <t>LP-12</t>
  </si>
  <si>
    <t>LP-13</t>
  </si>
  <si>
    <t>LP-14</t>
  </si>
  <si>
    <t>LP-15</t>
  </si>
  <si>
    <t>LP-16</t>
  </si>
  <si>
    <t>LP-17</t>
  </si>
  <si>
    <t>LP-18</t>
  </si>
  <si>
    <t>LP-19</t>
  </si>
  <si>
    <t>LP-19A</t>
  </si>
  <si>
    <t>LP-20</t>
  </si>
  <si>
    <t>LP-21</t>
  </si>
  <si>
    <t>LP-22</t>
  </si>
  <si>
    <t>LP-23</t>
  </si>
  <si>
    <t>LP-24</t>
  </si>
  <si>
    <t>LP-25</t>
  </si>
  <si>
    <t>LP-26</t>
  </si>
  <si>
    <t>LP-27</t>
  </si>
  <si>
    <t>LP-28</t>
  </si>
  <si>
    <t>LP-29</t>
  </si>
  <si>
    <t>LP-30</t>
  </si>
  <si>
    <t>LP-31</t>
  </si>
  <si>
    <t>LP-32</t>
  </si>
  <si>
    <t>LP-33</t>
  </si>
  <si>
    <t>LP-34</t>
  </si>
  <si>
    <t>LP-35</t>
  </si>
  <si>
    <t>MH: Abandoned Home</t>
  </si>
  <si>
    <t>MH: Empty Pad</t>
  </si>
  <si>
    <t>MH: Tenant Owned Home</t>
  </si>
  <si>
    <t>MH: Rent to Own</t>
  </si>
  <si>
    <t>MH: Park Owned Home (Vacant)</t>
  </si>
  <si>
    <t>Total Charges</t>
  </si>
  <si>
    <t>Pad Rent</t>
  </si>
  <si>
    <t>POH Rent</t>
  </si>
  <si>
    <t>Trash Fee</t>
  </si>
  <si>
    <t>RTO Payment</t>
  </si>
  <si>
    <t>Total - Month</t>
  </si>
  <si>
    <t>Total - Year</t>
  </si>
  <si>
    <t>Unit Type</t>
  </si>
  <si>
    <t>Unit #</t>
  </si>
  <si>
    <t>Community</t>
  </si>
  <si>
    <t>Unit Mix (Portfolio)</t>
  </si>
  <si>
    <t xml:space="preserve">MH: Park Owned Home </t>
  </si>
  <si>
    <t xml:space="preserve">Total </t>
  </si>
  <si>
    <t>Unit Count</t>
  </si>
  <si>
    <t>%</t>
  </si>
  <si>
    <t>Pioneer</t>
  </si>
  <si>
    <t>Cape</t>
  </si>
  <si>
    <t>ALLP</t>
  </si>
  <si>
    <t>CATA</t>
  </si>
  <si>
    <t>Broadmore</t>
  </si>
  <si>
    <t>Fleetwood</t>
  </si>
  <si>
    <t>PINE</t>
  </si>
  <si>
    <t>Brigadier</t>
  </si>
  <si>
    <t>General</t>
  </si>
  <si>
    <t>West</t>
  </si>
  <si>
    <t>SABL</t>
  </si>
  <si>
    <t>Flintstone</t>
  </si>
  <si>
    <t>Shelby</t>
  </si>
  <si>
    <t>Detroiter</t>
  </si>
  <si>
    <t>DEST</t>
  </si>
  <si>
    <t>MARL</t>
  </si>
  <si>
    <t>Home Vintage</t>
  </si>
  <si>
    <t>Home Make</t>
  </si>
  <si>
    <t xml:space="preserve">Rent Roll - Albany, GA Portfolio </t>
  </si>
  <si>
    <t>Banner Oaks MHC</t>
  </si>
  <si>
    <t>Banner Place MHC</t>
  </si>
  <si>
    <t>Banner West MHC</t>
  </si>
  <si>
    <t>Lazy Pines MHC</t>
  </si>
  <si>
    <t>Address</t>
  </si>
  <si>
    <t xml:space="preserve">205 Pinson Rd. </t>
  </si>
  <si>
    <t xml:space="preserve">101 Sally Ct. </t>
  </si>
  <si>
    <t xml:space="preserve">104 Curtis St. </t>
  </si>
  <si>
    <t>1757 Columbus Hwy.</t>
  </si>
  <si>
    <t>City/State/Zip</t>
  </si>
  <si>
    <t>Albany, GA 31705</t>
  </si>
  <si>
    <t>Sylvester, GA 31791</t>
  </si>
  <si>
    <t>Dawson, GA 39842</t>
  </si>
  <si>
    <t>County</t>
  </si>
  <si>
    <t>Dougherty County</t>
  </si>
  <si>
    <t>Worth County</t>
  </si>
  <si>
    <t>Acreage</t>
  </si>
  <si>
    <t>Terrell County</t>
  </si>
  <si>
    <t>Community Type</t>
  </si>
  <si>
    <t>MH - All Age</t>
  </si>
  <si>
    <t>Pad Count</t>
  </si>
  <si>
    <t>Occupancy</t>
  </si>
  <si>
    <t>INFRASTRUCTURE DETAILS</t>
  </si>
  <si>
    <t xml:space="preserve">Roads </t>
  </si>
  <si>
    <t>Private (Paved Asphalt)</t>
  </si>
  <si>
    <t>Public (Paved Asphalt)</t>
  </si>
  <si>
    <t>Parking</t>
  </si>
  <si>
    <t>Off Street (Gravel/Dirt)</t>
  </si>
  <si>
    <t>Dedicated Parking / Pad</t>
  </si>
  <si>
    <t>2 Cars</t>
  </si>
  <si>
    <t>Water</t>
  </si>
  <si>
    <t>Public (Direct Bill to Tenants)</t>
  </si>
  <si>
    <t>Private (Septic | Shared Tanks)</t>
  </si>
  <si>
    <t>Sewer</t>
  </si>
  <si>
    <t>Private (Well)</t>
  </si>
  <si>
    <t>Trash</t>
  </si>
  <si>
    <t>Municipal Service (Direct Bill to Tenants)</t>
  </si>
  <si>
    <t>Private Service (Billed Back to Tenants)</t>
  </si>
  <si>
    <t>Landscaping - Pads</t>
  </si>
  <si>
    <t>Tenant Responsibility</t>
  </si>
  <si>
    <t>Landscaping - Common Area</t>
  </si>
  <si>
    <t>Community Responsibility</t>
  </si>
  <si>
    <t xml:space="preserve">Community Index - Albany, GA Portfolio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</si>
</sst>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113A4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113A49"/>
      </bottom>
      <diagonal/>
    </border>
    <border>
      <left style="thin">
        <color indexed="64"/>
      </left>
      <right/>
      <top style="medium">
        <color rgb="FF113A49"/>
      </top>
      <bottom/>
      <diagonal/>
    </border>
    <border>
      <left style="thin">
        <color indexed="64"/>
      </left>
      <right style="thin">
        <color indexed="64"/>
      </right>
      <top style="medium">
        <color rgb="FF113A4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113A4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3" xfId="0" applyFont="1" applyBorder="1"/>
    <xf numFmtId="0" fontId="2" fillId="0" borderId="3" xfId="2" applyFill="1" applyBorder="1" applyAlignment="1">
      <alignment horizontal="center"/>
    </xf>
    <xf numFmtId="0" fontId="5" fillId="0" borderId="0" xfId="0" applyFont="1"/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9" fontId="7" fillId="0" borderId="6" xfId="1" applyFont="1" applyFill="1" applyBorder="1" applyAlignment="1">
      <alignment horizontal="center"/>
    </xf>
    <xf numFmtId="9" fontId="6" fillId="0" borderId="7" xfId="2" applyNumberFormat="1" applyFont="1" applyFill="1" applyBorder="1" applyAlignment="1">
      <alignment horizontal="center"/>
    </xf>
    <xf numFmtId="9" fontId="7" fillId="0" borderId="7" xfId="1" applyFont="1" applyFill="1" applyBorder="1" applyAlignment="1">
      <alignment horizontal="center"/>
    </xf>
    <xf numFmtId="0" fontId="2" fillId="0" borderId="9" xfId="2" applyFill="1" applyBorder="1" applyAlignment="1">
      <alignment horizontal="center"/>
    </xf>
    <xf numFmtId="0" fontId="6" fillId="0" borderId="0" xfId="2" applyFont="1" applyFill="1"/>
    <xf numFmtId="164" fontId="6" fillId="0" borderId="0" xfId="2" applyNumberFormat="1" applyFont="1" applyFill="1" applyAlignment="1">
      <alignment horizontal="center"/>
    </xf>
    <xf numFmtId="1" fontId="6" fillId="0" borderId="0" xfId="2" applyNumberFormat="1" applyFont="1" applyFill="1" applyAlignment="1">
      <alignment horizontal="center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3A6E-C8FD-4EA4-A868-01E7B49BD8C1}">
  <dimension ref="A1:F20"/>
  <sheetViews>
    <sheetView showGridLines="0" workbookViewId="0">
      <selection activeCell="E27" sqref="E27"/>
    </sheetView>
  </sheetViews>
  <sheetFormatPr defaultRowHeight="15" x14ac:dyDescent="0.25"/>
  <cols>
    <col min="1" max="1" width="4" customWidth="1"/>
    <col min="2" max="2" width="33.5703125" customWidth="1"/>
    <col min="3" max="6" width="40.85546875" customWidth="1"/>
  </cols>
  <sheetData>
    <row r="1" spans="1:6" x14ac:dyDescent="0.25">
      <c r="A1" s="3" t="s">
        <v>174</v>
      </c>
    </row>
    <row r="3" spans="1:6" ht="16.5" thickBot="1" x14ac:dyDescent="0.3">
      <c r="B3" s="17"/>
      <c r="C3" s="18"/>
      <c r="D3" s="18"/>
      <c r="E3" s="18"/>
      <c r="F3" s="18"/>
    </row>
    <row r="4" spans="1:6" ht="15.75" x14ac:dyDescent="0.25">
      <c r="B4" s="19" t="s">
        <v>107</v>
      </c>
      <c r="C4" s="20" t="s">
        <v>132</v>
      </c>
      <c r="D4" s="21" t="s">
        <v>133</v>
      </c>
      <c r="E4" s="21" t="s">
        <v>134</v>
      </c>
      <c r="F4" s="21" t="s">
        <v>135</v>
      </c>
    </row>
    <row r="5" spans="1:6" ht="15.75" x14ac:dyDescent="0.25">
      <c r="B5" s="19" t="s">
        <v>136</v>
      </c>
      <c r="C5" s="22" t="s">
        <v>137</v>
      </c>
      <c r="D5" s="23" t="s">
        <v>138</v>
      </c>
      <c r="E5" s="23" t="s">
        <v>139</v>
      </c>
      <c r="F5" s="23" t="s">
        <v>140</v>
      </c>
    </row>
    <row r="6" spans="1:6" ht="15.75" x14ac:dyDescent="0.25">
      <c r="B6" s="19" t="s">
        <v>141</v>
      </c>
      <c r="C6" s="22" t="s">
        <v>142</v>
      </c>
      <c r="D6" s="23" t="s">
        <v>143</v>
      </c>
      <c r="E6" s="23" t="s">
        <v>143</v>
      </c>
      <c r="F6" s="23" t="s">
        <v>144</v>
      </c>
    </row>
    <row r="7" spans="1:6" ht="15.75" x14ac:dyDescent="0.25">
      <c r="B7" s="19" t="s">
        <v>145</v>
      </c>
      <c r="C7" s="22" t="s">
        <v>146</v>
      </c>
      <c r="D7" s="23" t="s">
        <v>147</v>
      </c>
      <c r="E7" s="23" t="s">
        <v>147</v>
      </c>
      <c r="F7" s="23">
        <v>1</v>
      </c>
    </row>
    <row r="8" spans="1:6" ht="15.75" x14ac:dyDescent="0.25">
      <c r="B8" s="19" t="s">
        <v>148</v>
      </c>
      <c r="C8" s="22">
        <v>2.15</v>
      </c>
      <c r="D8" s="23">
        <v>5</v>
      </c>
      <c r="E8" s="23">
        <v>3.11</v>
      </c>
      <c r="F8" s="23" t="s">
        <v>149</v>
      </c>
    </row>
    <row r="9" spans="1:6" ht="15.75" x14ac:dyDescent="0.25">
      <c r="B9" s="19" t="s">
        <v>150</v>
      </c>
      <c r="C9" s="22" t="s">
        <v>151</v>
      </c>
      <c r="D9" s="23" t="s">
        <v>151</v>
      </c>
      <c r="E9" s="23" t="s">
        <v>151</v>
      </c>
      <c r="F9" s="23" t="s">
        <v>151</v>
      </c>
    </row>
    <row r="10" spans="1:6" ht="15.75" x14ac:dyDescent="0.25">
      <c r="B10" s="19" t="s">
        <v>152</v>
      </c>
      <c r="C10" s="22">
        <v>10</v>
      </c>
      <c r="D10" s="23">
        <v>35</v>
      </c>
      <c r="E10" s="23">
        <v>8</v>
      </c>
      <c r="F10" s="23">
        <v>33</v>
      </c>
    </row>
    <row r="11" spans="1:6" ht="15.75" x14ac:dyDescent="0.25">
      <c r="B11" s="19" t="s">
        <v>153</v>
      </c>
      <c r="C11" s="25">
        <v>0.1</v>
      </c>
      <c r="D11" s="26">
        <v>0.67</v>
      </c>
      <c r="E11" s="27">
        <v>0.25</v>
      </c>
      <c r="F11" s="26">
        <v>0.55000000000000004</v>
      </c>
    </row>
    <row r="12" spans="1:6" ht="16.5" thickBot="1" x14ac:dyDescent="0.3">
      <c r="B12" s="17" t="s">
        <v>154</v>
      </c>
      <c r="C12" s="28"/>
      <c r="D12" s="28"/>
      <c r="E12" s="28"/>
      <c r="F12" s="28"/>
    </row>
    <row r="13" spans="1:6" ht="15.75" x14ac:dyDescent="0.25">
      <c r="B13" s="19" t="s">
        <v>155</v>
      </c>
      <c r="C13" s="21" t="s">
        <v>156</v>
      </c>
      <c r="D13" s="21" t="s">
        <v>157</v>
      </c>
      <c r="E13" s="21" t="s">
        <v>156</v>
      </c>
      <c r="F13" s="21" t="s">
        <v>156</v>
      </c>
    </row>
    <row r="14" spans="1:6" ht="15.75" x14ac:dyDescent="0.25">
      <c r="B14" s="19" t="s">
        <v>158</v>
      </c>
      <c r="C14" s="23" t="s">
        <v>159</v>
      </c>
      <c r="D14" s="23" t="s">
        <v>159</v>
      </c>
      <c r="E14" s="23" t="s">
        <v>159</v>
      </c>
      <c r="F14" s="23" t="s">
        <v>159</v>
      </c>
    </row>
    <row r="15" spans="1:6" ht="15.75" x14ac:dyDescent="0.25">
      <c r="B15" s="19" t="s">
        <v>160</v>
      </c>
      <c r="C15" s="23" t="s">
        <v>161</v>
      </c>
      <c r="D15" s="23" t="s">
        <v>161</v>
      </c>
      <c r="E15" s="23" t="s">
        <v>161</v>
      </c>
      <c r="F15" s="23" t="s">
        <v>161</v>
      </c>
    </row>
    <row r="16" spans="1:6" ht="15.75" x14ac:dyDescent="0.25">
      <c r="B16" s="19" t="s">
        <v>162</v>
      </c>
      <c r="C16" s="23" t="s">
        <v>163</v>
      </c>
      <c r="D16" s="23" t="s">
        <v>163</v>
      </c>
      <c r="E16" s="23" t="s">
        <v>163</v>
      </c>
      <c r="F16" s="23" t="s">
        <v>164</v>
      </c>
    </row>
    <row r="17" spans="2:6" ht="15.75" x14ac:dyDescent="0.25">
      <c r="B17" s="19" t="s">
        <v>165</v>
      </c>
      <c r="C17" s="23" t="s">
        <v>163</v>
      </c>
      <c r="D17" s="23" t="s">
        <v>163</v>
      </c>
      <c r="E17" s="23" t="s">
        <v>163</v>
      </c>
      <c r="F17" s="23" t="s">
        <v>166</v>
      </c>
    </row>
    <row r="18" spans="2:6" ht="15.75" x14ac:dyDescent="0.25">
      <c r="B18" s="19" t="s">
        <v>167</v>
      </c>
      <c r="C18" s="23" t="s">
        <v>168</v>
      </c>
      <c r="D18" s="23" t="s">
        <v>168</v>
      </c>
      <c r="E18" s="23" t="s">
        <v>168</v>
      </c>
      <c r="F18" s="23" t="s">
        <v>169</v>
      </c>
    </row>
    <row r="19" spans="2:6" ht="15.75" x14ac:dyDescent="0.25">
      <c r="B19" s="19" t="s">
        <v>170</v>
      </c>
      <c r="C19" s="23" t="s">
        <v>171</v>
      </c>
      <c r="D19" s="23" t="s">
        <v>171</v>
      </c>
      <c r="E19" s="23" t="s">
        <v>171</v>
      </c>
      <c r="F19" s="23" t="s">
        <v>171</v>
      </c>
    </row>
    <row r="20" spans="2:6" ht="15.75" x14ac:dyDescent="0.25">
      <c r="B20" s="19" t="s">
        <v>172</v>
      </c>
      <c r="C20" s="24" t="s">
        <v>173</v>
      </c>
      <c r="D20" s="24" t="s">
        <v>173</v>
      </c>
      <c r="E20" s="24" t="s">
        <v>173</v>
      </c>
      <c r="F20" s="2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5390-8443-4F7B-8755-04D4B8C619B5}">
  <dimension ref="A1:O95"/>
  <sheetViews>
    <sheetView showGridLines="0" tabSelected="1" topLeftCell="A67" workbookViewId="0">
      <selection activeCell="L88" sqref="L88"/>
    </sheetView>
  </sheetViews>
  <sheetFormatPr defaultRowHeight="15" x14ac:dyDescent="0.25"/>
  <cols>
    <col min="1" max="1" width="2.7109375" customWidth="1"/>
    <col min="2" max="2" width="12.5703125" bestFit="1" customWidth="1"/>
    <col min="3" max="3" width="6.85546875" bestFit="1" customWidth="1"/>
    <col min="4" max="4" width="29.7109375" bestFit="1" customWidth="1"/>
    <col min="5" max="9" width="13.28515625" style="2" customWidth="1"/>
    <col min="10" max="10" width="13.28515625" style="15" customWidth="1"/>
    <col min="11" max="11" width="13.28515625" style="2" customWidth="1"/>
    <col min="12" max="12" width="2.7109375" style="1" customWidth="1"/>
    <col min="13" max="13" width="29.7109375" bestFit="1" customWidth="1"/>
    <col min="14" max="15" width="12.7109375" customWidth="1"/>
  </cols>
  <sheetData>
    <row r="1" spans="1:15" x14ac:dyDescent="0.25">
      <c r="A1" s="3" t="s">
        <v>131</v>
      </c>
      <c r="J1" s="2"/>
    </row>
    <row r="2" spans="1:15" x14ac:dyDescent="0.25">
      <c r="J2" s="2"/>
    </row>
    <row r="3" spans="1:15" x14ac:dyDescent="0.25">
      <c r="E3" s="1"/>
      <c r="F3" s="1"/>
      <c r="G3" s="1"/>
      <c r="H3" s="1"/>
      <c r="I3" s="1"/>
      <c r="J3" s="1"/>
      <c r="K3" s="1"/>
    </row>
    <row r="4" spans="1:15" x14ac:dyDescent="0.25">
      <c r="B4" s="4" t="s">
        <v>107</v>
      </c>
      <c r="C4" s="4" t="s">
        <v>106</v>
      </c>
      <c r="D4" s="4" t="s">
        <v>105</v>
      </c>
      <c r="E4" s="4" t="s">
        <v>98</v>
      </c>
      <c r="F4" s="4" t="s">
        <v>99</v>
      </c>
      <c r="G4" s="4" t="s">
        <v>100</v>
      </c>
      <c r="H4" s="4" t="s">
        <v>102</v>
      </c>
      <c r="I4" s="4" t="s">
        <v>101</v>
      </c>
      <c r="J4" s="4" t="s">
        <v>129</v>
      </c>
      <c r="K4" s="4" t="s">
        <v>130</v>
      </c>
      <c r="M4" s="9" t="s">
        <v>108</v>
      </c>
      <c r="N4" s="4" t="s">
        <v>111</v>
      </c>
      <c r="O4" s="4" t="s">
        <v>112</v>
      </c>
    </row>
    <row r="5" spans="1:15" x14ac:dyDescent="0.25">
      <c r="D5" t="s">
        <v>103</v>
      </c>
      <c r="E5" s="2">
        <f>SUM(E7:E1048576)</f>
        <v>18791.96</v>
      </c>
      <c r="F5" s="2">
        <f>SUM(F7:F1048576)</f>
        <v>15430</v>
      </c>
      <c r="G5" s="2">
        <f>SUM(G7:G1048576)</f>
        <v>1500</v>
      </c>
      <c r="H5" s="2">
        <f>SUM(H7:H1048576)</f>
        <v>1609</v>
      </c>
      <c r="I5" s="2">
        <f>SUM(I7:I1048576)</f>
        <v>252.95999999999995</v>
      </c>
      <c r="M5" t="s">
        <v>95</v>
      </c>
      <c r="N5" s="1">
        <f>COUNTIF(D$7:D$1048576, M5)</f>
        <v>29</v>
      </c>
      <c r="O5" s="7">
        <f>N5/N$11</f>
        <v>0.3258426966292135</v>
      </c>
    </row>
    <row r="6" spans="1:15" x14ac:dyDescent="0.25">
      <c r="B6" s="5"/>
      <c r="C6" s="5"/>
      <c r="D6" s="5" t="s">
        <v>104</v>
      </c>
      <c r="E6" s="6">
        <f>E5*12</f>
        <v>225503.52</v>
      </c>
      <c r="F6" s="6">
        <f t="shared" ref="F6:I6" si="0">F5*12</f>
        <v>185160</v>
      </c>
      <c r="G6" s="6">
        <f t="shared" si="0"/>
        <v>18000</v>
      </c>
      <c r="H6" s="6">
        <f t="shared" si="0"/>
        <v>19308</v>
      </c>
      <c r="I6" s="6">
        <f t="shared" si="0"/>
        <v>3035.5199999999995</v>
      </c>
      <c r="J6" s="16"/>
      <c r="K6" s="6"/>
      <c r="M6" t="s">
        <v>109</v>
      </c>
      <c r="N6" s="1">
        <f t="shared" ref="N6:N10" si="1">COUNTIF(D$7:D$1048576, M6)</f>
        <v>6</v>
      </c>
      <c r="O6" s="7">
        <f t="shared" ref="O6:O10" si="2">N6/N$11</f>
        <v>6.741573033707865E-2</v>
      </c>
    </row>
    <row r="7" spans="1:15" x14ac:dyDescent="0.25">
      <c r="B7" t="s">
        <v>0</v>
      </c>
      <c r="C7" t="s">
        <v>1</v>
      </c>
      <c r="D7" t="s">
        <v>93</v>
      </c>
      <c r="M7" t="s">
        <v>96</v>
      </c>
      <c r="N7" s="1">
        <f t="shared" si="1"/>
        <v>6</v>
      </c>
      <c r="O7" s="7">
        <f t="shared" si="2"/>
        <v>6.741573033707865E-2</v>
      </c>
    </row>
    <row r="8" spans="1:15" x14ac:dyDescent="0.25">
      <c r="B8" t="s">
        <v>0</v>
      </c>
      <c r="C8" t="s">
        <v>2</v>
      </c>
      <c r="D8" t="s">
        <v>93</v>
      </c>
      <c r="M8" t="s">
        <v>97</v>
      </c>
      <c r="N8" s="1">
        <f t="shared" si="1"/>
        <v>11</v>
      </c>
      <c r="O8" s="7">
        <f t="shared" si="2"/>
        <v>0.12359550561797752</v>
      </c>
    </row>
    <row r="9" spans="1:15" x14ac:dyDescent="0.25">
      <c r="B9" t="s">
        <v>0</v>
      </c>
      <c r="C9" t="s">
        <v>3</v>
      </c>
      <c r="D9" t="s">
        <v>93</v>
      </c>
      <c r="M9" t="s">
        <v>93</v>
      </c>
      <c r="N9" s="1">
        <f t="shared" si="1"/>
        <v>17</v>
      </c>
      <c r="O9" s="7">
        <f t="shared" si="2"/>
        <v>0.19101123595505617</v>
      </c>
    </row>
    <row r="10" spans="1:15" x14ac:dyDescent="0.25">
      <c r="B10" t="s">
        <v>0</v>
      </c>
      <c r="C10" t="s">
        <v>4</v>
      </c>
      <c r="D10" t="s">
        <v>93</v>
      </c>
      <c r="M10" s="5" t="s">
        <v>94</v>
      </c>
      <c r="N10" s="10">
        <f t="shared" si="1"/>
        <v>20</v>
      </c>
      <c r="O10" s="11">
        <f t="shared" si="2"/>
        <v>0.2247191011235955</v>
      </c>
    </row>
    <row r="11" spans="1:15" x14ac:dyDescent="0.25">
      <c r="B11" t="s">
        <v>0</v>
      </c>
      <c r="C11" t="s">
        <v>5</v>
      </c>
      <c r="D11" t="s">
        <v>94</v>
      </c>
      <c r="M11" t="s">
        <v>110</v>
      </c>
      <c r="N11" s="1">
        <f>SUM(N5:N10)</f>
        <v>89</v>
      </c>
    </row>
    <row r="12" spans="1:15" x14ac:dyDescent="0.25">
      <c r="B12" t="s">
        <v>0</v>
      </c>
      <c r="C12" t="s">
        <v>6</v>
      </c>
      <c r="D12" t="s">
        <v>94</v>
      </c>
    </row>
    <row r="13" spans="1:15" x14ac:dyDescent="0.25">
      <c r="B13" t="s">
        <v>0</v>
      </c>
      <c r="C13" t="s">
        <v>7</v>
      </c>
      <c r="D13" t="s">
        <v>93</v>
      </c>
      <c r="M13" s="9" t="s">
        <v>0</v>
      </c>
      <c r="N13" s="4" t="s">
        <v>111</v>
      </c>
      <c r="O13" s="4" t="s">
        <v>112</v>
      </c>
    </row>
    <row r="14" spans="1:15" x14ac:dyDescent="0.25">
      <c r="B14" t="s">
        <v>0</v>
      </c>
      <c r="C14" t="s">
        <v>8</v>
      </c>
      <c r="D14" t="s">
        <v>93</v>
      </c>
      <c r="M14" t="s">
        <v>95</v>
      </c>
      <c r="N14" s="1">
        <f>COUNTIFS(B$7:B$1048576,M$13,D$7:D$1048576, M14)</f>
        <v>1</v>
      </c>
      <c r="O14" s="7">
        <f>N14/N$17</f>
        <v>0.1</v>
      </c>
    </row>
    <row r="15" spans="1:15" x14ac:dyDescent="0.25">
      <c r="B15" t="s">
        <v>0</v>
      </c>
      <c r="C15" t="s">
        <v>9</v>
      </c>
      <c r="D15" t="s">
        <v>95</v>
      </c>
      <c r="E15" s="2">
        <f>SUM(F15:I15)</f>
        <v>395</v>
      </c>
      <c r="F15" s="2">
        <v>395</v>
      </c>
      <c r="M15" t="s">
        <v>93</v>
      </c>
      <c r="N15" s="1">
        <f>COUNTIFS(B$7:B$1048576,M$13,D$7:D$1048576, M15)</f>
        <v>6</v>
      </c>
      <c r="O15" s="7">
        <f>N15/N$17</f>
        <v>0.6</v>
      </c>
    </row>
    <row r="16" spans="1:15" x14ac:dyDescent="0.25">
      <c r="B16" t="s">
        <v>0</v>
      </c>
      <c r="C16" t="s">
        <v>10</v>
      </c>
      <c r="D16" t="s">
        <v>94</v>
      </c>
      <c r="M16" s="5" t="s">
        <v>94</v>
      </c>
      <c r="N16" s="10">
        <f>COUNTIFS(B$7:B$1048576,M$13,D$7:D$1048576, M16)</f>
        <v>3</v>
      </c>
      <c r="O16" s="11">
        <f>N16/N$17</f>
        <v>0.3</v>
      </c>
    </row>
    <row r="17" spans="2:15" x14ac:dyDescent="0.25">
      <c r="B17" t="s">
        <v>11</v>
      </c>
      <c r="C17" t="s">
        <v>12</v>
      </c>
      <c r="D17" t="s">
        <v>109</v>
      </c>
      <c r="E17" s="2">
        <f>SUM(F17:I17)</f>
        <v>645</v>
      </c>
      <c r="F17" s="2">
        <v>395</v>
      </c>
      <c r="G17" s="2">
        <v>250</v>
      </c>
      <c r="J17" s="15">
        <v>1994</v>
      </c>
      <c r="K17" s="2" t="s">
        <v>113</v>
      </c>
      <c r="M17" t="s">
        <v>110</v>
      </c>
      <c r="N17" s="1">
        <f>SUM(N14:N16)</f>
        <v>10</v>
      </c>
    </row>
    <row r="18" spans="2:15" x14ac:dyDescent="0.25">
      <c r="B18" t="s">
        <v>11</v>
      </c>
      <c r="C18" t="s">
        <v>13</v>
      </c>
      <c r="D18" t="s">
        <v>93</v>
      </c>
    </row>
    <row r="19" spans="2:15" x14ac:dyDescent="0.25">
      <c r="B19" t="s">
        <v>11</v>
      </c>
      <c r="C19" t="s">
        <v>14</v>
      </c>
      <c r="D19" t="s">
        <v>94</v>
      </c>
      <c r="M19" s="9" t="s">
        <v>11</v>
      </c>
      <c r="N19" s="4" t="s">
        <v>111</v>
      </c>
      <c r="O19" s="4" t="s">
        <v>112</v>
      </c>
    </row>
    <row r="20" spans="2:15" x14ac:dyDescent="0.25">
      <c r="B20" t="s">
        <v>11</v>
      </c>
      <c r="C20" t="s">
        <v>15</v>
      </c>
      <c r="D20" t="s">
        <v>95</v>
      </c>
      <c r="E20" s="2">
        <f>SUM(F20:I20)</f>
        <v>395</v>
      </c>
      <c r="F20" s="2">
        <v>395</v>
      </c>
      <c r="M20" t="s">
        <v>95</v>
      </c>
      <c r="N20" s="12">
        <f>COUNTIFS(B$7:B$1048576,M$19,D$7:D$1048576, M20)</f>
        <v>13</v>
      </c>
      <c r="O20" s="13">
        <f>N20/N$25</f>
        <v>0.40625</v>
      </c>
    </row>
    <row r="21" spans="2:15" x14ac:dyDescent="0.25">
      <c r="B21" t="s">
        <v>11</v>
      </c>
      <c r="C21" t="s">
        <v>16</v>
      </c>
      <c r="D21" t="s">
        <v>93</v>
      </c>
      <c r="M21" t="s">
        <v>96</v>
      </c>
      <c r="N21" s="1">
        <f>COUNTIFS(B$7:B$1048576,M$19,D$7:D$1048576, M21)</f>
        <v>4</v>
      </c>
      <c r="O21" s="14">
        <f>N21/N$25</f>
        <v>0.125</v>
      </c>
    </row>
    <row r="22" spans="2:15" x14ac:dyDescent="0.25">
      <c r="B22" t="s">
        <v>11</v>
      </c>
      <c r="C22" t="s">
        <v>17</v>
      </c>
      <c r="D22" t="s">
        <v>94</v>
      </c>
      <c r="M22" t="s">
        <v>97</v>
      </c>
      <c r="N22" s="1">
        <f>COUNTIFS(B$7:B$1048576,M$19,D$7:D$1048576, M22)</f>
        <v>2</v>
      </c>
      <c r="O22" s="14">
        <f>N22/N$25</f>
        <v>6.25E-2</v>
      </c>
    </row>
    <row r="23" spans="2:15" x14ac:dyDescent="0.25">
      <c r="B23" t="s">
        <v>11</v>
      </c>
      <c r="C23" t="s">
        <v>18</v>
      </c>
      <c r="D23" t="s">
        <v>94</v>
      </c>
      <c r="M23" t="s">
        <v>93</v>
      </c>
      <c r="N23" s="1">
        <f>COUNTIFS(B$7:B$1048576,M$19,D$7:D$1048576, M23)</f>
        <v>6</v>
      </c>
      <c r="O23" s="14">
        <f>N23/N$25</f>
        <v>0.1875</v>
      </c>
    </row>
    <row r="24" spans="2:15" x14ac:dyDescent="0.25">
      <c r="B24" t="s">
        <v>11</v>
      </c>
      <c r="C24" t="s">
        <v>19</v>
      </c>
      <c r="D24" t="s">
        <v>95</v>
      </c>
      <c r="E24" s="2">
        <f>SUM(F24:I24)</f>
        <v>395</v>
      </c>
      <c r="F24" s="2">
        <v>395</v>
      </c>
      <c r="M24" s="5" t="s">
        <v>94</v>
      </c>
      <c r="N24" s="10">
        <f>COUNTIFS(B$7:B$1048576,M$19,D$7:D$1048576, M24)</f>
        <v>7</v>
      </c>
      <c r="O24" s="11">
        <f>N24/N$25</f>
        <v>0.21875</v>
      </c>
    </row>
    <row r="25" spans="2:15" x14ac:dyDescent="0.25">
      <c r="B25" t="s">
        <v>11</v>
      </c>
      <c r="C25" t="s">
        <v>20</v>
      </c>
      <c r="D25" t="s">
        <v>97</v>
      </c>
      <c r="J25" s="15">
        <v>1981</v>
      </c>
      <c r="K25" s="2" t="s">
        <v>114</v>
      </c>
      <c r="M25" t="s">
        <v>110</v>
      </c>
      <c r="N25" s="1">
        <f>SUM(N20:N24)</f>
        <v>32</v>
      </c>
    </row>
    <row r="26" spans="2:15" x14ac:dyDescent="0.25">
      <c r="B26" t="s">
        <v>11</v>
      </c>
      <c r="C26" t="s">
        <v>21</v>
      </c>
      <c r="D26" t="s">
        <v>95</v>
      </c>
      <c r="E26" s="2">
        <f>SUM(F26:I26)</f>
        <v>395</v>
      </c>
      <c r="F26" s="2">
        <v>395</v>
      </c>
    </row>
    <row r="27" spans="2:15" x14ac:dyDescent="0.25">
      <c r="B27" t="s">
        <v>11</v>
      </c>
      <c r="C27" t="s">
        <v>22</v>
      </c>
      <c r="D27" t="s">
        <v>95</v>
      </c>
      <c r="E27" s="2">
        <f>SUM(F27:I27)</f>
        <v>395</v>
      </c>
      <c r="F27" s="2">
        <v>395</v>
      </c>
      <c r="M27" s="9" t="s">
        <v>47</v>
      </c>
      <c r="N27" s="4" t="s">
        <v>111</v>
      </c>
      <c r="O27" s="4" t="s">
        <v>112</v>
      </c>
    </row>
    <row r="28" spans="2:15" x14ac:dyDescent="0.25">
      <c r="B28" t="s">
        <v>11</v>
      </c>
      <c r="C28" t="s">
        <v>23</v>
      </c>
      <c r="D28" t="s">
        <v>93</v>
      </c>
      <c r="M28" t="s">
        <v>96</v>
      </c>
      <c r="N28" s="1">
        <f>COUNTIFS(B$7:B$1048576,M$27,D$7:D$1048576, M28)</f>
        <v>2</v>
      </c>
      <c r="O28" s="14">
        <f>N28/N$31</f>
        <v>0.2857142857142857</v>
      </c>
    </row>
    <row r="29" spans="2:15" x14ac:dyDescent="0.25">
      <c r="B29" t="s">
        <v>11</v>
      </c>
      <c r="C29" t="s">
        <v>24</v>
      </c>
      <c r="D29" t="s">
        <v>93</v>
      </c>
      <c r="M29" t="s">
        <v>97</v>
      </c>
      <c r="N29" s="1">
        <f>COUNTIFS(B$7:B$1048576,M$27,D$7:D$1048576, M29)</f>
        <v>4</v>
      </c>
      <c r="O29" s="14">
        <f>N29/N$31</f>
        <v>0.5714285714285714</v>
      </c>
    </row>
    <row r="30" spans="2:15" x14ac:dyDescent="0.25">
      <c r="B30" t="s">
        <v>11</v>
      </c>
      <c r="C30" t="s">
        <v>25</v>
      </c>
      <c r="D30" t="s">
        <v>109</v>
      </c>
      <c r="E30" s="2">
        <f>SUM(F30:I30)</f>
        <v>645</v>
      </c>
      <c r="F30" s="2">
        <v>395</v>
      </c>
      <c r="G30" s="2">
        <v>250</v>
      </c>
      <c r="J30" s="15">
        <v>1983</v>
      </c>
      <c r="K30" s="2" t="s">
        <v>115</v>
      </c>
      <c r="M30" s="5" t="s">
        <v>93</v>
      </c>
      <c r="N30" s="10">
        <f>COUNTIFS(B$7:B$1048576,M$27,D$7:D$1048576, M30)</f>
        <v>1</v>
      </c>
      <c r="O30" s="11">
        <f>N30/N$31</f>
        <v>0.14285714285714285</v>
      </c>
    </row>
    <row r="31" spans="2:15" x14ac:dyDescent="0.25">
      <c r="B31" t="s">
        <v>11</v>
      </c>
      <c r="C31" t="s">
        <v>26</v>
      </c>
      <c r="D31" t="s">
        <v>93</v>
      </c>
      <c r="M31" t="s">
        <v>110</v>
      </c>
      <c r="N31" s="1">
        <f>SUM(N28:N30)</f>
        <v>7</v>
      </c>
    </row>
    <row r="32" spans="2:15" x14ac:dyDescent="0.25">
      <c r="B32" t="s">
        <v>11</v>
      </c>
      <c r="C32" t="s">
        <v>27</v>
      </c>
      <c r="D32" t="s">
        <v>93</v>
      </c>
    </row>
    <row r="33" spans="2:15" x14ac:dyDescent="0.25">
      <c r="B33" t="s">
        <v>11</v>
      </c>
      <c r="C33" t="s">
        <v>28</v>
      </c>
      <c r="D33" t="s">
        <v>95</v>
      </c>
      <c r="E33" s="2">
        <f>SUM(F33:I33)</f>
        <v>395</v>
      </c>
      <c r="F33" s="2">
        <v>395</v>
      </c>
      <c r="M33" s="9" t="s">
        <v>56</v>
      </c>
      <c r="N33" s="4" t="s">
        <v>111</v>
      </c>
      <c r="O33" s="4" t="s">
        <v>112</v>
      </c>
    </row>
    <row r="34" spans="2:15" x14ac:dyDescent="0.25">
      <c r="B34" t="s">
        <v>11</v>
      </c>
      <c r="C34" t="s">
        <v>29</v>
      </c>
      <c r="D34" t="s">
        <v>94</v>
      </c>
      <c r="M34" t="s">
        <v>95</v>
      </c>
      <c r="N34" s="12">
        <f>COUNTIFS(B$7:B$1048576,M$33,D$7:D$1048576, M34)</f>
        <v>15</v>
      </c>
      <c r="O34" s="13">
        <f>N34/N$38</f>
        <v>0.44117647058823528</v>
      </c>
    </row>
    <row r="35" spans="2:15" x14ac:dyDescent="0.25">
      <c r="B35" t="s">
        <v>11</v>
      </c>
      <c r="C35" t="s">
        <v>30</v>
      </c>
      <c r="D35" t="s">
        <v>95</v>
      </c>
      <c r="E35" s="2">
        <f t="shared" ref="E35:E37" si="3">SUM(F35:I35)</f>
        <v>395</v>
      </c>
      <c r="F35" s="2">
        <v>395</v>
      </c>
      <c r="M35" t="s">
        <v>97</v>
      </c>
      <c r="N35" s="1">
        <f>COUNTIFS(B$7:B$1048576,M$33,D$7:D$1048576, M35)</f>
        <v>5</v>
      </c>
      <c r="O35" s="14">
        <f>N35/N$38</f>
        <v>0.14705882352941177</v>
      </c>
    </row>
    <row r="36" spans="2:15" x14ac:dyDescent="0.25">
      <c r="B36" t="s">
        <v>11</v>
      </c>
      <c r="C36" t="s">
        <v>31</v>
      </c>
      <c r="D36" t="s">
        <v>96</v>
      </c>
      <c r="E36" s="2">
        <f t="shared" si="3"/>
        <v>596</v>
      </c>
      <c r="F36" s="2">
        <v>395</v>
      </c>
      <c r="H36" s="2">
        <v>201</v>
      </c>
      <c r="J36" s="15">
        <v>1984</v>
      </c>
      <c r="K36" s="2" t="s">
        <v>116</v>
      </c>
      <c r="M36" t="s">
        <v>93</v>
      </c>
      <c r="N36" s="1">
        <f>COUNTIFS(B$7:B$1048576,M$33,D$7:D$1048576, M36)</f>
        <v>4</v>
      </c>
      <c r="O36" s="14">
        <f>N36/N$38</f>
        <v>0.11764705882352941</v>
      </c>
    </row>
    <row r="37" spans="2:15" x14ac:dyDescent="0.25">
      <c r="B37" t="s">
        <v>11</v>
      </c>
      <c r="C37" t="s">
        <v>32</v>
      </c>
      <c r="D37" t="s">
        <v>95</v>
      </c>
      <c r="E37" s="2">
        <f t="shared" si="3"/>
        <v>395</v>
      </c>
      <c r="F37" s="2">
        <v>395</v>
      </c>
      <c r="M37" s="5" t="s">
        <v>94</v>
      </c>
      <c r="N37" s="10">
        <f>COUNTIFS(B$7:B$1048576,M$33,D$7:D$1048576, M37)</f>
        <v>10</v>
      </c>
      <c r="O37" s="11">
        <f>N37/N$38</f>
        <v>0.29411764705882354</v>
      </c>
    </row>
    <row r="38" spans="2:15" x14ac:dyDescent="0.25">
      <c r="B38" t="s">
        <v>11</v>
      </c>
      <c r="C38" t="s">
        <v>33</v>
      </c>
      <c r="D38" t="s">
        <v>97</v>
      </c>
      <c r="J38" s="15">
        <v>1992</v>
      </c>
      <c r="K38" s="2" t="s">
        <v>117</v>
      </c>
      <c r="M38" t="s">
        <v>110</v>
      </c>
      <c r="N38" s="1">
        <f>SUM(N34:N37)</f>
        <v>34</v>
      </c>
    </row>
    <row r="39" spans="2:15" x14ac:dyDescent="0.25">
      <c r="B39" t="s">
        <v>11</v>
      </c>
      <c r="C39" t="s">
        <v>34</v>
      </c>
      <c r="D39" t="s">
        <v>96</v>
      </c>
      <c r="E39" s="2">
        <f>SUM(F39:I39)</f>
        <v>686</v>
      </c>
      <c r="F39" s="2">
        <v>395</v>
      </c>
      <c r="H39" s="2">
        <v>291</v>
      </c>
      <c r="J39" s="15">
        <v>1992</v>
      </c>
      <c r="K39" s="2" t="s">
        <v>113</v>
      </c>
    </row>
    <row r="40" spans="2:15" x14ac:dyDescent="0.25">
      <c r="B40" t="s">
        <v>11</v>
      </c>
      <c r="C40" t="s">
        <v>35</v>
      </c>
      <c r="D40" t="s">
        <v>94</v>
      </c>
    </row>
    <row r="41" spans="2:15" x14ac:dyDescent="0.25">
      <c r="B41" t="s">
        <v>11</v>
      </c>
      <c r="C41" t="s">
        <v>36</v>
      </c>
      <c r="D41" t="s">
        <v>95</v>
      </c>
      <c r="E41" s="2">
        <f>SUM(F41:I41)</f>
        <v>395</v>
      </c>
      <c r="F41" s="2">
        <v>395</v>
      </c>
    </row>
    <row r="42" spans="2:15" x14ac:dyDescent="0.25">
      <c r="B42" t="s">
        <v>11</v>
      </c>
      <c r="C42" t="s">
        <v>37</v>
      </c>
      <c r="D42" t="s">
        <v>96</v>
      </c>
      <c r="E42" s="2">
        <f>SUM(F42:I42)</f>
        <v>640</v>
      </c>
      <c r="F42" s="2">
        <v>395</v>
      </c>
      <c r="H42" s="2">
        <v>245</v>
      </c>
      <c r="J42" s="15">
        <v>1992</v>
      </c>
      <c r="K42" s="2" t="s">
        <v>113</v>
      </c>
    </row>
    <row r="43" spans="2:15" x14ac:dyDescent="0.25">
      <c r="B43" t="s">
        <v>11</v>
      </c>
      <c r="C43" t="s">
        <v>38</v>
      </c>
      <c r="D43" t="s">
        <v>95</v>
      </c>
      <c r="E43" s="2">
        <f>SUM(F43:I43)</f>
        <v>395</v>
      </c>
      <c r="F43" s="2">
        <v>395</v>
      </c>
    </row>
    <row r="44" spans="2:15" x14ac:dyDescent="0.25">
      <c r="B44" t="s">
        <v>11</v>
      </c>
      <c r="C44" t="s">
        <v>39</v>
      </c>
      <c r="D44" t="s">
        <v>94</v>
      </c>
    </row>
    <row r="45" spans="2:15" x14ac:dyDescent="0.25">
      <c r="B45" t="s">
        <v>11</v>
      </c>
      <c r="C45" t="s">
        <v>40</v>
      </c>
      <c r="D45" t="s">
        <v>94</v>
      </c>
    </row>
    <row r="46" spans="2:15" x14ac:dyDescent="0.25">
      <c r="B46" t="s">
        <v>11</v>
      </c>
      <c r="C46" t="s">
        <v>41</v>
      </c>
      <c r="D46" t="s">
        <v>95</v>
      </c>
      <c r="E46" s="2">
        <f t="shared" ref="E46:E51" si="4">SUM(F46:I46)</f>
        <v>395</v>
      </c>
      <c r="F46" s="2">
        <v>395</v>
      </c>
    </row>
    <row r="47" spans="2:15" x14ac:dyDescent="0.25">
      <c r="B47" t="s">
        <v>11</v>
      </c>
      <c r="C47" t="s">
        <v>42</v>
      </c>
      <c r="D47" t="s">
        <v>95</v>
      </c>
      <c r="E47" s="2">
        <f t="shared" si="4"/>
        <v>395</v>
      </c>
      <c r="F47" s="2">
        <v>395</v>
      </c>
    </row>
    <row r="48" spans="2:15" x14ac:dyDescent="0.25">
      <c r="B48" t="s">
        <v>11</v>
      </c>
      <c r="C48" t="s">
        <v>43</v>
      </c>
      <c r="D48" t="s">
        <v>109</v>
      </c>
      <c r="E48" s="2">
        <f t="shared" si="4"/>
        <v>845</v>
      </c>
      <c r="F48" s="2">
        <v>395</v>
      </c>
      <c r="G48" s="2">
        <v>450</v>
      </c>
      <c r="J48" s="15">
        <v>2000</v>
      </c>
      <c r="K48" s="2" t="s">
        <v>118</v>
      </c>
    </row>
    <row r="49" spans="2:12" x14ac:dyDescent="0.25">
      <c r="B49" t="s">
        <v>11</v>
      </c>
      <c r="C49" t="s">
        <v>44</v>
      </c>
      <c r="D49" t="s">
        <v>96</v>
      </c>
      <c r="E49" s="2">
        <f t="shared" si="4"/>
        <v>809</v>
      </c>
      <c r="F49" s="2">
        <v>395</v>
      </c>
      <c r="H49" s="2">
        <v>414</v>
      </c>
      <c r="J49" s="15">
        <v>1978</v>
      </c>
      <c r="K49" s="2" t="s">
        <v>119</v>
      </c>
    </row>
    <row r="50" spans="2:12" x14ac:dyDescent="0.25">
      <c r="B50" t="s">
        <v>11</v>
      </c>
      <c r="C50" t="s">
        <v>45</v>
      </c>
      <c r="D50" t="s">
        <v>95</v>
      </c>
      <c r="E50" s="2">
        <f t="shared" si="4"/>
        <v>395</v>
      </c>
      <c r="F50" s="2">
        <v>395</v>
      </c>
    </row>
    <row r="51" spans="2:12" x14ac:dyDescent="0.25">
      <c r="B51" t="s">
        <v>11</v>
      </c>
      <c r="C51" t="s">
        <v>46</v>
      </c>
      <c r="D51" t="s">
        <v>95</v>
      </c>
      <c r="E51" s="2">
        <f t="shared" si="4"/>
        <v>395</v>
      </c>
      <c r="F51" s="2">
        <v>395</v>
      </c>
    </row>
    <row r="52" spans="2:12" x14ac:dyDescent="0.25">
      <c r="B52" t="s">
        <v>47</v>
      </c>
      <c r="C52" t="s">
        <v>48</v>
      </c>
      <c r="D52" t="s">
        <v>97</v>
      </c>
      <c r="J52" s="15">
        <v>1996</v>
      </c>
      <c r="K52" s="2" t="s">
        <v>113</v>
      </c>
    </row>
    <row r="53" spans="2:12" x14ac:dyDescent="0.25">
      <c r="B53" t="s">
        <v>47</v>
      </c>
      <c r="C53" t="s">
        <v>49</v>
      </c>
      <c r="D53" t="s">
        <v>96</v>
      </c>
      <c r="E53" s="2">
        <f>SUM(F53:I53)</f>
        <v>656</v>
      </c>
      <c r="F53" s="2">
        <v>395</v>
      </c>
      <c r="H53" s="2">
        <v>261</v>
      </c>
      <c r="J53" s="15">
        <v>1989</v>
      </c>
      <c r="K53" s="2" t="s">
        <v>120</v>
      </c>
    </row>
    <row r="54" spans="2:12" x14ac:dyDescent="0.25">
      <c r="B54" t="s">
        <v>47</v>
      </c>
      <c r="C54" t="s">
        <v>50</v>
      </c>
      <c r="D54" t="s">
        <v>96</v>
      </c>
      <c r="E54" s="2">
        <f>SUM(F54:I54)</f>
        <v>592</v>
      </c>
      <c r="F54" s="2">
        <v>395</v>
      </c>
      <c r="H54" s="2">
        <v>197</v>
      </c>
      <c r="J54" s="15">
        <v>1992</v>
      </c>
      <c r="K54" s="2" t="s">
        <v>121</v>
      </c>
    </row>
    <row r="55" spans="2:12" x14ac:dyDescent="0.25">
      <c r="B55" t="s">
        <v>47</v>
      </c>
      <c r="C55" t="s">
        <v>51</v>
      </c>
      <c r="D55" t="s">
        <v>97</v>
      </c>
      <c r="J55" s="15">
        <v>1993</v>
      </c>
      <c r="K55" s="2" t="s">
        <v>121</v>
      </c>
    </row>
    <row r="56" spans="2:12" x14ac:dyDescent="0.25">
      <c r="B56" t="s">
        <v>47</v>
      </c>
      <c r="C56" t="s">
        <v>52</v>
      </c>
      <c r="D56" t="s">
        <v>93</v>
      </c>
    </row>
    <row r="57" spans="2:12" x14ac:dyDescent="0.25">
      <c r="B57" t="s">
        <v>47</v>
      </c>
      <c r="C57" t="s">
        <v>53</v>
      </c>
      <c r="D57" t="s">
        <v>97</v>
      </c>
      <c r="J57" s="15">
        <v>1983</v>
      </c>
      <c r="K57" s="2" t="s">
        <v>122</v>
      </c>
    </row>
    <row r="58" spans="2:12" x14ac:dyDescent="0.25">
      <c r="B58" t="s">
        <v>47</v>
      </c>
      <c r="C58" t="s">
        <v>54</v>
      </c>
      <c r="D58" t="s">
        <v>109</v>
      </c>
      <c r="E58" s="30">
        <f>SUM(F58:I58)</f>
        <v>495</v>
      </c>
      <c r="F58" s="30">
        <v>395</v>
      </c>
      <c r="G58" s="30">
        <v>100</v>
      </c>
      <c r="H58" s="30"/>
      <c r="I58" s="30"/>
      <c r="J58" s="31"/>
      <c r="K58" s="30"/>
      <c r="L58" s="8"/>
    </row>
    <row r="59" spans="2:12" x14ac:dyDescent="0.25">
      <c r="B59" t="s">
        <v>47</v>
      </c>
      <c r="C59" t="s">
        <v>55</v>
      </c>
      <c r="D59" t="s">
        <v>97</v>
      </c>
      <c r="J59" s="15">
        <v>1991</v>
      </c>
      <c r="K59" s="2" t="s">
        <v>123</v>
      </c>
    </row>
    <row r="60" spans="2:12" x14ac:dyDescent="0.25">
      <c r="B60" t="s">
        <v>56</v>
      </c>
      <c r="C60" t="s">
        <v>57</v>
      </c>
      <c r="D60" t="s">
        <v>109</v>
      </c>
      <c r="E60" s="2">
        <f>SUM(F60:I60)</f>
        <v>598.88</v>
      </c>
      <c r="F60" s="2">
        <v>350</v>
      </c>
      <c r="G60" s="2">
        <v>234</v>
      </c>
      <c r="I60" s="2">
        <v>14.88</v>
      </c>
      <c r="J60" s="15">
        <v>1986</v>
      </c>
      <c r="K60" s="2" t="s">
        <v>124</v>
      </c>
    </row>
    <row r="61" spans="2:12" x14ac:dyDescent="0.25">
      <c r="B61" t="s">
        <v>56</v>
      </c>
      <c r="C61" t="s">
        <v>58</v>
      </c>
      <c r="D61" t="s">
        <v>97</v>
      </c>
      <c r="J61" s="15">
        <v>1986</v>
      </c>
      <c r="K61" s="2" t="s">
        <v>124</v>
      </c>
    </row>
    <row r="62" spans="2:12" x14ac:dyDescent="0.25">
      <c r="B62" t="s">
        <v>56</v>
      </c>
      <c r="C62" t="s">
        <v>59</v>
      </c>
      <c r="D62" t="s">
        <v>95</v>
      </c>
      <c r="E62" s="2">
        <f>SUM(F62:I62)</f>
        <v>364.88</v>
      </c>
      <c r="F62" s="2">
        <v>350</v>
      </c>
      <c r="I62" s="2">
        <v>14.88</v>
      </c>
    </row>
    <row r="63" spans="2:12" x14ac:dyDescent="0.25">
      <c r="B63" t="s">
        <v>56</v>
      </c>
      <c r="C63" t="s">
        <v>60</v>
      </c>
      <c r="D63" t="s">
        <v>94</v>
      </c>
    </row>
    <row r="64" spans="2:12" x14ac:dyDescent="0.25">
      <c r="B64" t="s">
        <v>56</v>
      </c>
      <c r="C64" t="s">
        <v>61</v>
      </c>
      <c r="D64" t="s">
        <v>97</v>
      </c>
      <c r="J64" s="15">
        <v>1986</v>
      </c>
      <c r="K64" s="2" t="s">
        <v>124</v>
      </c>
    </row>
    <row r="65" spans="2:11" x14ac:dyDescent="0.25">
      <c r="B65" t="s">
        <v>56</v>
      </c>
      <c r="C65" t="s">
        <v>62</v>
      </c>
      <c r="D65" t="s">
        <v>95</v>
      </c>
      <c r="E65" s="2">
        <f>SUM(F65:I65)</f>
        <v>364.88</v>
      </c>
      <c r="F65" s="2">
        <v>350</v>
      </c>
      <c r="I65" s="2">
        <v>14.88</v>
      </c>
    </row>
    <row r="66" spans="2:11" x14ac:dyDescent="0.25">
      <c r="B66" t="s">
        <v>56</v>
      </c>
      <c r="C66" t="s">
        <v>63</v>
      </c>
      <c r="D66" t="s">
        <v>94</v>
      </c>
    </row>
    <row r="67" spans="2:11" x14ac:dyDescent="0.25">
      <c r="B67" t="s">
        <v>56</v>
      </c>
      <c r="C67" t="s">
        <v>64</v>
      </c>
      <c r="D67" t="s">
        <v>95</v>
      </c>
      <c r="E67" s="2">
        <f>SUM(F67:I67)</f>
        <v>364.88</v>
      </c>
      <c r="F67" s="2">
        <v>350</v>
      </c>
      <c r="I67" s="2">
        <v>14.88</v>
      </c>
    </row>
    <row r="68" spans="2:11" x14ac:dyDescent="0.25">
      <c r="B68" t="s">
        <v>56</v>
      </c>
      <c r="C68" t="s">
        <v>65</v>
      </c>
      <c r="D68" t="s">
        <v>97</v>
      </c>
      <c r="J68" s="15">
        <v>1971</v>
      </c>
      <c r="K68" s="2" t="s">
        <v>128</v>
      </c>
    </row>
    <row r="69" spans="2:11" x14ac:dyDescent="0.25">
      <c r="B69" t="s">
        <v>56</v>
      </c>
      <c r="C69" t="s">
        <v>66</v>
      </c>
      <c r="D69" t="s">
        <v>94</v>
      </c>
    </row>
    <row r="70" spans="2:11" x14ac:dyDescent="0.25">
      <c r="B70" t="s">
        <v>56</v>
      </c>
      <c r="C70" t="s">
        <v>67</v>
      </c>
      <c r="D70" t="s">
        <v>97</v>
      </c>
      <c r="J70" s="15">
        <v>1972</v>
      </c>
      <c r="K70" s="2" t="s">
        <v>125</v>
      </c>
    </row>
    <row r="71" spans="2:11" x14ac:dyDescent="0.25">
      <c r="B71" t="s">
        <v>56</v>
      </c>
      <c r="C71" t="s">
        <v>68</v>
      </c>
      <c r="D71" t="s">
        <v>97</v>
      </c>
      <c r="J71" s="15">
        <v>1973</v>
      </c>
      <c r="K71" s="2" t="s">
        <v>126</v>
      </c>
    </row>
    <row r="72" spans="2:11" x14ac:dyDescent="0.25">
      <c r="B72" t="s">
        <v>56</v>
      </c>
      <c r="C72" t="s">
        <v>69</v>
      </c>
      <c r="D72" t="s">
        <v>95</v>
      </c>
      <c r="E72" s="2">
        <f t="shared" ref="E72:E73" si="5">SUM(F72:I72)</f>
        <v>364.88</v>
      </c>
      <c r="F72" s="2">
        <v>350</v>
      </c>
      <c r="I72" s="2">
        <v>14.88</v>
      </c>
    </row>
    <row r="73" spans="2:11" x14ac:dyDescent="0.25">
      <c r="B73" t="s">
        <v>56</v>
      </c>
      <c r="C73" t="s">
        <v>70</v>
      </c>
      <c r="D73" t="s">
        <v>95</v>
      </c>
      <c r="E73" s="2">
        <f t="shared" si="5"/>
        <v>364.88</v>
      </c>
      <c r="F73" s="2">
        <v>350</v>
      </c>
      <c r="I73" s="2">
        <v>14.88</v>
      </c>
    </row>
    <row r="74" spans="2:11" x14ac:dyDescent="0.25">
      <c r="B74" t="s">
        <v>56</v>
      </c>
      <c r="C74" t="s">
        <v>71</v>
      </c>
      <c r="D74" t="s">
        <v>93</v>
      </c>
    </row>
    <row r="75" spans="2:11" x14ac:dyDescent="0.25">
      <c r="B75" t="s">
        <v>56</v>
      </c>
      <c r="C75" t="s">
        <v>72</v>
      </c>
      <c r="D75" t="s">
        <v>94</v>
      </c>
    </row>
    <row r="76" spans="2:11" x14ac:dyDescent="0.25">
      <c r="B76" t="s">
        <v>56</v>
      </c>
      <c r="C76" t="s">
        <v>73</v>
      </c>
      <c r="D76" t="s">
        <v>95</v>
      </c>
      <c r="E76" s="2">
        <f>SUM(F76:I76)</f>
        <v>364.88</v>
      </c>
      <c r="F76" s="2">
        <v>350</v>
      </c>
      <c r="I76" s="2">
        <v>14.88</v>
      </c>
    </row>
    <row r="77" spans="2:11" x14ac:dyDescent="0.25">
      <c r="B77" t="s">
        <v>56</v>
      </c>
      <c r="C77" t="s">
        <v>74</v>
      </c>
      <c r="D77" t="s">
        <v>94</v>
      </c>
    </row>
    <row r="78" spans="2:11" x14ac:dyDescent="0.25">
      <c r="B78" t="s">
        <v>56</v>
      </c>
      <c r="C78" t="s">
        <v>75</v>
      </c>
      <c r="D78" t="s">
        <v>93</v>
      </c>
    </row>
    <row r="79" spans="2:11" x14ac:dyDescent="0.25">
      <c r="B79" t="s">
        <v>56</v>
      </c>
      <c r="C79" t="s">
        <v>76</v>
      </c>
      <c r="D79" t="s">
        <v>94</v>
      </c>
    </row>
    <row r="80" spans="2:11" x14ac:dyDescent="0.25">
      <c r="B80" t="s">
        <v>56</v>
      </c>
      <c r="C80" t="s">
        <v>77</v>
      </c>
      <c r="D80" t="s">
        <v>95</v>
      </c>
      <c r="E80" s="2">
        <f t="shared" ref="E80:E81" si="6">SUM(F80:I80)</f>
        <v>364.88</v>
      </c>
      <c r="F80" s="2">
        <v>350</v>
      </c>
      <c r="I80" s="2">
        <v>14.88</v>
      </c>
    </row>
    <row r="81" spans="2:12" x14ac:dyDescent="0.25">
      <c r="B81" t="s">
        <v>56</v>
      </c>
      <c r="C81" t="s">
        <v>78</v>
      </c>
      <c r="D81" t="s">
        <v>95</v>
      </c>
      <c r="E81" s="2">
        <f t="shared" si="6"/>
        <v>364.88</v>
      </c>
      <c r="F81" s="2">
        <v>350</v>
      </c>
      <c r="I81" s="2">
        <v>14.88</v>
      </c>
    </row>
    <row r="82" spans="2:12" x14ac:dyDescent="0.25">
      <c r="B82" t="s">
        <v>56</v>
      </c>
      <c r="C82" t="s">
        <v>79</v>
      </c>
      <c r="D82" t="s">
        <v>93</v>
      </c>
    </row>
    <row r="83" spans="2:12" x14ac:dyDescent="0.25">
      <c r="B83" t="s">
        <v>56</v>
      </c>
      <c r="C83" t="s">
        <v>80</v>
      </c>
      <c r="D83" t="s">
        <v>93</v>
      </c>
    </row>
    <row r="84" spans="2:12" x14ac:dyDescent="0.25">
      <c r="B84" t="s">
        <v>56</v>
      </c>
      <c r="C84" t="s">
        <v>81</v>
      </c>
      <c r="D84" t="s">
        <v>94</v>
      </c>
    </row>
    <row r="85" spans="2:12" x14ac:dyDescent="0.25">
      <c r="B85" t="s">
        <v>56</v>
      </c>
      <c r="C85" t="s">
        <v>82</v>
      </c>
      <c r="D85" t="s">
        <v>95</v>
      </c>
      <c r="E85" s="2">
        <f>SUM(F85:I85)</f>
        <v>364.88</v>
      </c>
      <c r="F85" s="2">
        <v>350</v>
      </c>
      <c r="I85" s="2">
        <v>14.88</v>
      </c>
    </row>
    <row r="86" spans="2:12" x14ac:dyDescent="0.25">
      <c r="B86" t="s">
        <v>56</v>
      </c>
      <c r="C86" t="s">
        <v>83</v>
      </c>
      <c r="D86" t="s">
        <v>94</v>
      </c>
    </row>
    <row r="87" spans="2:12" x14ac:dyDescent="0.25">
      <c r="B87" t="s">
        <v>56</v>
      </c>
      <c r="C87" t="s">
        <v>84</v>
      </c>
      <c r="D87" t="s">
        <v>95</v>
      </c>
      <c r="E87" s="2">
        <f>SUM(F87:I87)</f>
        <v>364.88</v>
      </c>
      <c r="F87" s="2">
        <v>350</v>
      </c>
      <c r="I87" s="2">
        <v>14.88</v>
      </c>
    </row>
    <row r="88" spans="2:12" x14ac:dyDescent="0.25">
      <c r="B88" t="s">
        <v>56</v>
      </c>
      <c r="C88" t="s">
        <v>85</v>
      </c>
      <c r="D88" s="29" t="s">
        <v>94</v>
      </c>
      <c r="E88" s="30"/>
      <c r="F88" s="30"/>
      <c r="G88" s="30"/>
      <c r="H88" s="30"/>
      <c r="I88" s="30"/>
      <c r="J88" s="31"/>
      <c r="K88" s="30"/>
      <c r="L88" s="8"/>
    </row>
    <row r="89" spans="2:12" x14ac:dyDescent="0.25">
      <c r="B89" t="s">
        <v>56</v>
      </c>
      <c r="C89" t="s">
        <v>86</v>
      </c>
      <c r="D89" t="s">
        <v>95</v>
      </c>
      <c r="E89" s="2">
        <f t="shared" ref="E89:E94" si="7">SUM(F89:I89)</f>
        <v>364.88</v>
      </c>
      <c r="F89" s="2">
        <v>350</v>
      </c>
      <c r="I89" s="2">
        <v>14.88</v>
      </c>
    </row>
    <row r="90" spans="2:12" x14ac:dyDescent="0.25">
      <c r="B90" t="s">
        <v>56</v>
      </c>
      <c r="C90" t="s">
        <v>87</v>
      </c>
      <c r="D90" t="s">
        <v>95</v>
      </c>
      <c r="E90" s="2">
        <f t="shared" si="7"/>
        <v>364.88</v>
      </c>
      <c r="F90" s="2">
        <v>350</v>
      </c>
      <c r="I90" s="2">
        <v>14.88</v>
      </c>
    </row>
    <row r="91" spans="2:12" x14ac:dyDescent="0.25">
      <c r="B91" t="s">
        <v>56</v>
      </c>
      <c r="C91" t="s">
        <v>88</v>
      </c>
      <c r="D91" t="s">
        <v>95</v>
      </c>
      <c r="E91" s="2">
        <f t="shared" si="7"/>
        <v>364.88</v>
      </c>
      <c r="F91" s="2">
        <v>350</v>
      </c>
      <c r="I91" s="2">
        <v>14.88</v>
      </c>
    </row>
    <row r="92" spans="2:12" x14ac:dyDescent="0.25">
      <c r="B92" t="s">
        <v>56</v>
      </c>
      <c r="C92" t="s">
        <v>89</v>
      </c>
      <c r="D92" t="s">
        <v>95</v>
      </c>
      <c r="E92" s="2">
        <f t="shared" si="7"/>
        <v>364.88</v>
      </c>
      <c r="F92" s="2">
        <v>350</v>
      </c>
      <c r="I92" s="2">
        <v>14.88</v>
      </c>
    </row>
    <row r="93" spans="2:12" x14ac:dyDescent="0.25">
      <c r="B93" t="s">
        <v>56</v>
      </c>
      <c r="C93" t="s">
        <v>90</v>
      </c>
      <c r="D93" t="s">
        <v>95</v>
      </c>
      <c r="E93" s="2">
        <f t="shared" si="7"/>
        <v>364.88</v>
      </c>
      <c r="F93" s="2">
        <v>350</v>
      </c>
      <c r="I93" s="2">
        <v>14.88</v>
      </c>
    </row>
    <row r="94" spans="2:12" x14ac:dyDescent="0.25">
      <c r="B94" t="s">
        <v>56</v>
      </c>
      <c r="C94" t="s">
        <v>91</v>
      </c>
      <c r="D94" t="s">
        <v>109</v>
      </c>
      <c r="E94" s="2">
        <f t="shared" si="7"/>
        <v>580.88</v>
      </c>
      <c r="F94" s="2">
        <v>350</v>
      </c>
      <c r="G94" s="2">
        <v>216</v>
      </c>
      <c r="I94" s="2">
        <v>14.88</v>
      </c>
      <c r="J94" s="15">
        <v>1999</v>
      </c>
      <c r="K94" s="2" t="s">
        <v>127</v>
      </c>
    </row>
    <row r="95" spans="2:12" x14ac:dyDescent="0.25">
      <c r="B95" t="s">
        <v>56</v>
      </c>
      <c r="C95" t="s">
        <v>92</v>
      </c>
      <c r="D95" t="s">
        <v>94</v>
      </c>
    </row>
  </sheetData>
  <pageMargins left="0.7" right="0.7" top="0.75" bottom="0.75" header="0.3" footer="0.3"/>
  <ignoredErrors>
    <ignoredError sqref="E17:G10485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Community Index</vt:lpstr>
      <vt:lpstr>Rent 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Walker</dc:creator>
  <cp:lastModifiedBy>William Walker</cp:lastModifiedBy>
  <dcterms:created xsi:type="dcterms:W3CDTF">2026-05-20T14:11:00Z</dcterms:created>
  <dcterms:modified xsi:type="dcterms:W3CDTF">2026-06-03T15:45:25Z</dcterms:modified>
</cp:coreProperties>
</file>