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progroup-my.sharepoint.com/personal/william_walker_mhprogroup_com/Documents/MH Pro Group/Deal File/MHP Narus Fayetteville Portfolio (Fayetteville, NC)/1 DD/"/>
    </mc:Choice>
  </mc:AlternateContent>
  <xr:revisionPtr revIDLastSave="274" documentId="8_{209E5D73-2008-4258-84AC-1D4010377783}" xr6:coauthVersionLast="47" xr6:coauthVersionMax="47" xr10:uidLastSave="{2D08D32D-3F99-405B-BBC8-1D524DAF875B}"/>
  <bookViews>
    <workbookView xWindow="28680" yWindow="1455" windowWidth="29040" windowHeight="15720" activeTab="1" xr2:uid="{4F2E9711-A747-42DC-A032-0390580E176F}"/>
  </bookViews>
  <sheets>
    <sheet name="Rent Roll" sheetId="1" r:id="rId1"/>
    <sheet name="Community Overview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" l="1"/>
  <c r="N19" i="1"/>
  <c r="N4" i="1"/>
  <c r="N32" i="1"/>
  <c r="N38" i="1"/>
  <c r="N51" i="1"/>
  <c r="N52" i="1"/>
  <c r="N13" i="1"/>
  <c r="F6" i="1"/>
  <c r="F7" i="1"/>
  <c r="F11" i="1"/>
  <c r="F14" i="1"/>
  <c r="F16" i="1"/>
  <c r="F19" i="1"/>
  <c r="F20" i="1"/>
  <c r="F21" i="1"/>
  <c r="F22" i="1"/>
  <c r="F23" i="1"/>
  <c r="F26" i="1"/>
  <c r="F27" i="1"/>
  <c r="F28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7" i="1"/>
  <c r="F48" i="1"/>
  <c r="F49" i="1"/>
  <c r="F50" i="1"/>
  <c r="F51" i="1"/>
  <c r="F52" i="1"/>
  <c r="F84" i="1"/>
  <c r="F85" i="1"/>
  <c r="F86" i="1"/>
  <c r="F87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5" i="1"/>
  <c r="F106" i="1"/>
  <c r="F107" i="1"/>
  <c r="F108" i="1"/>
  <c r="F110" i="1"/>
  <c r="F111" i="1"/>
  <c r="F112" i="1"/>
  <c r="F113" i="1"/>
  <c r="F114" i="1"/>
  <c r="F115" i="1"/>
  <c r="F116" i="1"/>
  <c r="F117" i="1"/>
  <c r="F118" i="1"/>
  <c r="F119" i="1"/>
  <c r="F120" i="1"/>
  <c r="F124" i="1"/>
  <c r="F126" i="1"/>
  <c r="F127" i="1"/>
  <c r="F129" i="1"/>
  <c r="F130" i="1"/>
  <c r="F131" i="1"/>
  <c r="F132" i="1"/>
  <c r="F135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N53" i="1"/>
  <c r="N5" i="1"/>
  <c r="N6" i="1"/>
  <c r="N7" i="1"/>
  <c r="N8" i="1"/>
  <c r="N9" i="1"/>
  <c r="N61" i="1"/>
  <c r="N62" i="1"/>
  <c r="N63" i="1"/>
  <c r="N64" i="1"/>
  <c r="N57" i="1"/>
  <c r="N45" i="1"/>
  <c r="N46" i="1"/>
  <c r="N47" i="1"/>
  <c r="N39" i="1"/>
  <c r="N40" i="1"/>
  <c r="N41" i="1"/>
  <c r="N33" i="1"/>
  <c r="N34" i="1"/>
  <c r="N25" i="1"/>
  <c r="N26" i="1"/>
  <c r="N27" i="1"/>
  <c r="N28" i="1"/>
  <c r="N20" i="1"/>
  <c r="N14" i="1"/>
  <c r="N15" i="1"/>
  <c r="J4" i="1"/>
  <c r="J5" i="1" s="1"/>
  <c r="I4" i="1"/>
  <c r="I5" i="1" s="1"/>
  <c r="H4" i="1"/>
  <c r="H5" i="1" s="1"/>
  <c r="G4" i="1"/>
  <c r="G5" i="1" s="1"/>
  <c r="N54" i="1" l="1"/>
  <c r="N10" i="1"/>
  <c r="O5" i="1" s="1"/>
  <c r="F4" i="1"/>
  <c r="F5" i="1" s="1"/>
  <c r="N65" i="1"/>
  <c r="N58" i="1"/>
  <c r="N48" i="1"/>
  <c r="O47" i="1" s="1"/>
  <c r="N42" i="1"/>
  <c r="O40" i="1" s="1"/>
  <c r="N35" i="1"/>
  <c r="O33" i="1" s="1"/>
  <c r="N29" i="1"/>
  <c r="O25" i="1" s="1"/>
  <c r="N21" i="1"/>
  <c r="N16" i="1"/>
  <c r="O24" i="1" l="1"/>
  <c r="O19" i="1"/>
  <c r="O4" i="1"/>
  <c r="O32" i="1"/>
  <c r="O38" i="1"/>
  <c r="O51" i="1"/>
  <c r="O13" i="1"/>
  <c r="O53" i="1"/>
  <c r="O52" i="1"/>
  <c r="O64" i="1"/>
  <c r="O34" i="1"/>
  <c r="O61" i="1"/>
  <c r="O20" i="1"/>
  <c r="O63" i="1"/>
  <c r="O9" i="1"/>
  <c r="O57" i="1"/>
  <c r="O46" i="1"/>
  <c r="O8" i="1"/>
  <c r="O7" i="1"/>
  <c r="O6" i="1"/>
  <c r="O62" i="1"/>
  <c r="O14" i="1"/>
  <c r="O15" i="1"/>
  <c r="O45" i="1"/>
  <c r="O41" i="1"/>
  <c r="O39" i="1"/>
  <c r="O28" i="1"/>
  <c r="O27" i="1"/>
  <c r="O26" i="1"/>
</calcChain>
</file>

<file path=xl/sharedStrings.xml><?xml version="1.0" encoding="utf-8"?>
<sst xmlns="http://schemas.openxmlformats.org/spreadsheetml/2006/main" count="642" uniqueCount="243">
  <si>
    <t>Hall, William</t>
  </si>
  <si>
    <t>Matias, Edwin</t>
  </si>
  <si>
    <t>Chavis, Glenda</t>
  </si>
  <si>
    <t>Perez, Jose</t>
  </si>
  <si>
    <t>Taylor, Robyn</t>
  </si>
  <si>
    <t>Friis, Carl</t>
  </si>
  <si>
    <t>LAR 230</t>
  </si>
  <si>
    <t>LAR 231</t>
  </si>
  <si>
    <t>LAR 240</t>
  </si>
  <si>
    <t>LAR 247</t>
  </si>
  <si>
    <t>LAR 251</t>
  </si>
  <si>
    <t>LAR 264</t>
  </si>
  <si>
    <t>Aries MHC</t>
  </si>
  <si>
    <t>Eleanor MHC</t>
  </si>
  <si>
    <t>Lowery, Syreeta</t>
  </si>
  <si>
    <t>ELE 230</t>
  </si>
  <si>
    <t>Croteau, Stanley</t>
  </si>
  <si>
    <t>ELE 232</t>
  </si>
  <si>
    <t>Graham, Walter</t>
  </si>
  <si>
    <t>ELE 234</t>
  </si>
  <si>
    <t>Lipscomb, Monica</t>
  </si>
  <si>
    <t>ELE 236</t>
  </si>
  <si>
    <t>Hasty, Wanda</t>
  </si>
  <si>
    <t>ELE 242</t>
  </si>
  <si>
    <t>Rodriguez, Marvin</t>
  </si>
  <si>
    <t>ELE 244</t>
  </si>
  <si>
    <t>McRae, Tamara</t>
  </si>
  <si>
    <t>ELE 246</t>
  </si>
  <si>
    <t>Johnson, Lauren</t>
  </si>
  <si>
    <t>PLY 235</t>
  </si>
  <si>
    <t>PLY 239</t>
  </si>
  <si>
    <t>PLY 241</t>
  </si>
  <si>
    <t>Wright, Cynthia</t>
  </si>
  <si>
    <t>PLY 243</t>
  </si>
  <si>
    <t>PLY 245</t>
  </si>
  <si>
    <t>Heritage MHC</t>
  </si>
  <si>
    <t>Hutchinson, Tanja</t>
  </si>
  <si>
    <t>HTG 433 McCormick</t>
  </si>
  <si>
    <t>Ingram, Tara</t>
  </si>
  <si>
    <t>HTG 1505</t>
  </si>
  <si>
    <t>HTG 1509</t>
  </si>
  <si>
    <t>Wolfe, Thomas</t>
  </si>
  <si>
    <t>HTG 1515</t>
  </si>
  <si>
    <t>HTG 1537</t>
  </si>
  <si>
    <t>King, Charles</t>
  </si>
  <si>
    <t>HTG 1541</t>
  </si>
  <si>
    <t>Rose, Karla</t>
  </si>
  <si>
    <t>HTG 1545</t>
  </si>
  <si>
    <t>Vickery, Michael</t>
  </si>
  <si>
    <t>HTG 1549</t>
  </si>
  <si>
    <t>Stanford, Natasha</t>
  </si>
  <si>
    <t>HTG 1579</t>
  </si>
  <si>
    <t>Robles, Terra</t>
  </si>
  <si>
    <t>HTG 1583</t>
  </si>
  <si>
    <t>Boone, Crystal</t>
  </si>
  <si>
    <t>HTG 1635</t>
  </si>
  <si>
    <t>Suros, Antonio</t>
  </si>
  <si>
    <t>HTG 1714</t>
  </si>
  <si>
    <t>Hoffman, Ronald</t>
  </si>
  <si>
    <t>HTG 1727</t>
  </si>
  <si>
    <t>HTG 1728</t>
  </si>
  <si>
    <t>Davis, John</t>
  </si>
  <si>
    <t>HTG 1731</t>
  </si>
  <si>
    <t>HTG 1732</t>
  </si>
  <si>
    <t>Hickory Lane MHC</t>
  </si>
  <si>
    <t>Williams, Dadrian</t>
  </si>
  <si>
    <t>HL - 7802</t>
  </si>
  <si>
    <t>Kelley, LaShawn</t>
  </si>
  <si>
    <t>HL - 7804</t>
  </si>
  <si>
    <t>Slater, James</t>
  </si>
  <si>
    <t>HL - 7806</t>
  </si>
  <si>
    <t>Jamilla Walker, Fayiza Enterprise LLC</t>
  </si>
  <si>
    <t>HL - 7808</t>
  </si>
  <si>
    <t>Williams, Armanni</t>
  </si>
  <si>
    <t>HL - 7812</t>
  </si>
  <si>
    <t>Hunters Run MHC</t>
  </si>
  <si>
    <t>Nichols, Benjy</t>
  </si>
  <si>
    <t>HR 6013</t>
  </si>
  <si>
    <t>McKine, Robert</t>
  </si>
  <si>
    <t>HR 6017</t>
  </si>
  <si>
    <t>Small, Sharon</t>
  </si>
  <si>
    <t>HR 6023</t>
  </si>
  <si>
    <t>Hennessey, Joseph</t>
  </si>
  <si>
    <t>HR 6027</t>
  </si>
  <si>
    <t>Valdes-Salas, Reynaldo</t>
  </si>
  <si>
    <t>HR 6031</t>
  </si>
  <si>
    <t>Manning, Danielle</t>
  </si>
  <si>
    <t>HR 6035</t>
  </si>
  <si>
    <t>Green, Tahleea</t>
  </si>
  <si>
    <t>HR 6039</t>
  </si>
  <si>
    <t>Darby, Lamar</t>
  </si>
  <si>
    <t>HR 6043</t>
  </si>
  <si>
    <t>Small, Shirley</t>
  </si>
  <si>
    <t>HR 6046</t>
  </si>
  <si>
    <t>Erazo, Ana</t>
  </si>
  <si>
    <t>HR 6049</t>
  </si>
  <si>
    <t>HR 6050</t>
  </si>
  <si>
    <t>Matthews, Monic</t>
  </si>
  <si>
    <t>HR 6053</t>
  </si>
  <si>
    <t>McIntyre, Rick</t>
  </si>
  <si>
    <t>HR 6054</t>
  </si>
  <si>
    <t>Richardson, Chris</t>
  </si>
  <si>
    <t>HR 6057</t>
  </si>
  <si>
    <t>Goodman, Vensent</t>
  </si>
  <si>
    <t>HR 6060</t>
  </si>
  <si>
    <t>White, Ashley</t>
  </si>
  <si>
    <t>HR 6063</t>
  </si>
  <si>
    <t>Butts, Montreal</t>
  </si>
  <si>
    <t>HR 6064</t>
  </si>
  <si>
    <t>HR 6067</t>
  </si>
  <si>
    <t>Maple Lane MHC</t>
  </si>
  <si>
    <t>Flores Vallejos, Christian</t>
  </si>
  <si>
    <t>ML - 1450</t>
  </si>
  <si>
    <t>Robinson, Hugh</t>
  </si>
  <si>
    <t>ML - 1453</t>
  </si>
  <si>
    <t>Holdings LLC, Dex</t>
  </si>
  <si>
    <t>ML - 1454</t>
  </si>
  <si>
    <t>ML - 1457</t>
  </si>
  <si>
    <t>Menser, Travis</t>
  </si>
  <si>
    <t>ML - 1458</t>
  </si>
  <si>
    <t>Jimson, Shana</t>
  </si>
  <si>
    <t>ML - 1461</t>
  </si>
  <si>
    <t>Williams, Fredrick</t>
  </si>
  <si>
    <t>ML - 1462</t>
  </si>
  <si>
    <t>Smith, Kayla</t>
  </si>
  <si>
    <t>ML - 1467</t>
  </si>
  <si>
    <t>Mason, Jeffery</t>
  </si>
  <si>
    <t>ML - 1470</t>
  </si>
  <si>
    <t>Jackson, John</t>
  </si>
  <si>
    <t>ML - 1474</t>
  </si>
  <si>
    <t>Wilson, Xavier</t>
  </si>
  <si>
    <t>ML - 1478</t>
  </si>
  <si>
    <t>Marachino MHC</t>
  </si>
  <si>
    <t>Cray, Michelle</t>
  </si>
  <si>
    <t>Mara 6267</t>
  </si>
  <si>
    <t>Mara 6269</t>
  </si>
  <si>
    <t>Rowan, Akita</t>
  </si>
  <si>
    <t>Mara 6274</t>
  </si>
  <si>
    <t>Mitchell, Rodreko</t>
  </si>
  <si>
    <t>Mara 6277</t>
  </si>
  <si>
    <t>Mara 6278</t>
  </si>
  <si>
    <t>Smith, Donald</t>
  </si>
  <si>
    <t>Mara 6279A</t>
  </si>
  <si>
    <t>Mara 6279B</t>
  </si>
  <si>
    <t>MarPine 6260</t>
  </si>
  <si>
    <t>Pine St. MHC</t>
  </si>
  <si>
    <t>Cray, Michelle D.</t>
  </si>
  <si>
    <t>PINE 6261</t>
  </si>
  <si>
    <t>Cray, Tony</t>
  </si>
  <si>
    <t>PINE 6263</t>
  </si>
  <si>
    <t>PINE 6265</t>
  </si>
  <si>
    <t>Haycook, William</t>
  </si>
  <si>
    <t>PINE 6267</t>
  </si>
  <si>
    <t>Elliott, Terry</t>
  </si>
  <si>
    <t>PINE 6271</t>
  </si>
  <si>
    <t>Mancanias, Jose</t>
  </si>
  <si>
    <t>PINE 6273</t>
  </si>
  <si>
    <t>Willow MHC</t>
  </si>
  <si>
    <t>McEachern, Detric</t>
  </si>
  <si>
    <t>WLO 4247A Deadwyler</t>
  </si>
  <si>
    <t>Johnson, Tyler</t>
  </si>
  <si>
    <t>WLO 4247B Deadwyler</t>
  </si>
  <si>
    <t>McCallum, Corey</t>
  </si>
  <si>
    <t>WLO 4265 Gore</t>
  </si>
  <si>
    <t>Wood, Jon</t>
  </si>
  <si>
    <t>WLO 4272 Gore</t>
  </si>
  <si>
    <t>Herbert, Larry</t>
  </si>
  <si>
    <t>WLO 4275 Gore</t>
  </si>
  <si>
    <t>Lewis, Christina</t>
  </si>
  <si>
    <t>WLO 4278 Gore</t>
  </si>
  <si>
    <t>Young, LaCresa</t>
  </si>
  <si>
    <t>WLO 4285 Gore</t>
  </si>
  <si>
    <t>Spears, Lena</t>
  </si>
  <si>
    <t>WLO 4286 Gore</t>
  </si>
  <si>
    <t>Howell, Timothy</t>
  </si>
  <si>
    <t>WLO 4295 Gore</t>
  </si>
  <si>
    <t>COMMUNITY</t>
  </si>
  <si>
    <t>TENANT</t>
  </si>
  <si>
    <t>UNIT #</t>
  </si>
  <si>
    <t>HOME RENT</t>
  </si>
  <si>
    <t>LOT RENT</t>
  </si>
  <si>
    <t>TRASH</t>
  </si>
  <si>
    <t>MH: Tenant Owned Home</t>
  </si>
  <si>
    <t>MH: Rent to Own</t>
  </si>
  <si>
    <t>Stick Built: House</t>
  </si>
  <si>
    <t>Apartment</t>
  </si>
  <si>
    <t>RENT CHARGE</t>
  </si>
  <si>
    <t>Total - Month</t>
  </si>
  <si>
    <t>Total - Year</t>
  </si>
  <si>
    <t>TOTAL</t>
  </si>
  <si>
    <t>MH: Empty Pad</t>
  </si>
  <si>
    <t>Total</t>
  </si>
  <si>
    <t>Unit Count</t>
  </si>
  <si>
    <t>%</t>
  </si>
  <si>
    <t>Portfolio</t>
  </si>
  <si>
    <t>UNIT TYPE</t>
  </si>
  <si>
    <t>LAR 232</t>
  </si>
  <si>
    <t>LAR 233</t>
  </si>
  <si>
    <t>LAR 237</t>
  </si>
  <si>
    <t>LAR 241</t>
  </si>
  <si>
    <t>LAR 246</t>
  </si>
  <si>
    <t>LAR 250</t>
  </si>
  <si>
    <t>LAR 260</t>
  </si>
  <si>
    <t>LAR 261</t>
  </si>
  <si>
    <t>MH: Park Owned Home (Vacant)</t>
  </si>
  <si>
    <t>Abandoned Home</t>
  </si>
  <si>
    <t>NOTES</t>
  </si>
  <si>
    <t>ELE 238</t>
  </si>
  <si>
    <t>ELE 240</t>
  </si>
  <si>
    <t>Eureka 1655</t>
  </si>
  <si>
    <t>Eureka 1661</t>
  </si>
  <si>
    <t>Mara 6268</t>
  </si>
  <si>
    <t>Mara 6276</t>
  </si>
  <si>
    <t>Mara 6280</t>
  </si>
  <si>
    <t>Mara 6281A</t>
  </si>
  <si>
    <t>MarPine 6262</t>
  </si>
  <si>
    <t>MarPine 6264</t>
  </si>
  <si>
    <t>Tear Down</t>
  </si>
  <si>
    <t>HR 6058</t>
  </si>
  <si>
    <t>HL 7810</t>
  </si>
  <si>
    <t>HTG 1609</t>
  </si>
  <si>
    <t>ELE 248</t>
  </si>
  <si>
    <t>PLY 237</t>
  </si>
  <si>
    <t>Property Name</t>
  </si>
  <si>
    <t>Address</t>
  </si>
  <si>
    <t>Sewer</t>
  </si>
  <si>
    <t>Water</t>
  </si>
  <si>
    <t>City</t>
  </si>
  <si>
    <t>230 Laraine St</t>
  </si>
  <si>
    <t>Septic</t>
  </si>
  <si>
    <t>230 Eleanor Ave</t>
  </si>
  <si>
    <t>Heritage MHP</t>
  </si>
  <si>
    <t>1505 Lauren Circle</t>
  </si>
  <si>
    <t>Well</t>
  </si>
  <si>
    <t>7802 Cliffdale Rd</t>
  </si>
  <si>
    <t>6003 Hunters Run</t>
  </si>
  <si>
    <t>Maple Lane</t>
  </si>
  <si>
    <t>1453 Delmar St</t>
  </si>
  <si>
    <t>1655 Eureka Ave</t>
  </si>
  <si>
    <t>Pine MHP</t>
  </si>
  <si>
    <t>6261 Pine St</t>
  </si>
  <si>
    <t>Willow MHP</t>
  </si>
  <si>
    <t>4286 Gore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</si>
</sst>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rgb="FF9C5700"/>
      <name val="Aptos Narrow"/>
      <family val="2"/>
      <scheme val="minor"/>
    </font>
    <font>
      <sz val="8"/>
      <color indexed="8"/>
      <name val="Segoe UI"/>
      <family val="2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49" fontId="5" fillId="0" borderId="0" xfId="0" applyNumberFormat="1" applyFont="1" applyAlignment="1">
      <alignment vertical="top"/>
    </xf>
    <xf numFmtId="0" fontId="3" fillId="0" borderId="0" xfId="2"/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" xfId="3" applyFont="1" applyFill="1" applyBorder="1" applyAlignment="1">
      <alignment horizontal="center"/>
    </xf>
    <xf numFmtId="0" fontId="7" fillId="3" borderId="0" xfId="3" applyFont="1" applyFill="1"/>
    <xf numFmtId="0" fontId="7" fillId="3" borderId="0" xfId="3" applyFont="1" applyFill="1" applyAlignment="1">
      <alignment horizontal="center" vertical="center"/>
    </xf>
    <xf numFmtId="0" fontId="7" fillId="3" borderId="0" xfId="3" applyFont="1" applyFill="1" applyBorder="1" applyAlignment="1">
      <alignment horizontal="center"/>
    </xf>
    <xf numFmtId="0" fontId="7" fillId="3" borderId="1" xfId="3" applyFont="1" applyFill="1" applyBorder="1"/>
    <xf numFmtId="0" fontId="7" fillId="3" borderId="1" xfId="3" applyFont="1" applyFill="1" applyBorder="1" applyAlignment="1">
      <alignment horizontal="center" vertical="center"/>
    </xf>
    <xf numFmtId="0" fontId="8" fillId="3" borderId="0" xfId="4" applyFill="1" applyAlignment="1">
      <alignment horizontal="center" vertical="center"/>
    </xf>
  </cellXfs>
  <cellStyles count="5">
    <cellStyle name="Hyperlink" xfId="4" builtinId="8"/>
    <cellStyle name="Neutral" xfId="3" builtinId="28"/>
    <cellStyle name="Normal" xfId="0" builtinId="0"/>
    <cellStyle name="Normal 2" xfId="2" xr:uid="{CD3B758D-F44A-440F-B5B7-EB705166396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F63AD-B65C-4057-94A3-5F88FD42F0EF}">
  <dimension ref="A1:O158"/>
  <sheetViews>
    <sheetView showGridLines="0" zoomScaleNormal="100" workbookViewId="0">
      <selection activeCell="N63" sqref="N63"/>
    </sheetView>
  </sheetViews>
  <sheetFormatPr defaultRowHeight="14.5" x14ac:dyDescent="0.35"/>
  <cols>
    <col min="1" max="1" width="10.36328125" style="12" bestFit="1" customWidth="1"/>
    <col min="2" max="2" width="15.90625" bestFit="1" customWidth="1"/>
    <col min="3" max="3" width="16.6328125" customWidth="1"/>
    <col min="4" max="4" width="19.453125" bestFit="1" customWidth="1"/>
    <col min="5" max="5" width="28.36328125" bestFit="1" customWidth="1"/>
    <col min="6" max="6" width="10.90625" style="9" bestFit="1" customWidth="1"/>
    <col min="7" max="10" width="13.26953125" style="9" customWidth="1"/>
    <col min="11" max="11" width="16.08984375" style="9" bestFit="1" customWidth="1"/>
    <col min="13" max="13" width="28.36328125" bestFit="1" customWidth="1"/>
    <col min="14" max="14" width="12.453125" style="1" customWidth="1"/>
    <col min="15" max="15" width="8.7265625" style="1"/>
  </cols>
  <sheetData>
    <row r="1" spans="1:15" x14ac:dyDescent="0.35">
      <c r="F1"/>
      <c r="G1"/>
      <c r="H1"/>
      <c r="I1"/>
      <c r="J1"/>
      <c r="K1"/>
    </row>
    <row r="2" spans="1:15" x14ac:dyDescent="0.35">
      <c r="F2"/>
      <c r="G2"/>
      <c r="H2"/>
      <c r="I2"/>
      <c r="J2"/>
      <c r="K2"/>
    </row>
    <row r="3" spans="1:15" s="3" customFormat="1" x14ac:dyDescent="0.35">
      <c r="A3" s="12"/>
      <c r="B3" s="8" t="s">
        <v>176</v>
      </c>
      <c r="C3" s="8" t="s">
        <v>177</v>
      </c>
      <c r="D3" s="8" t="s">
        <v>178</v>
      </c>
      <c r="E3" s="8" t="s">
        <v>195</v>
      </c>
      <c r="F3" s="8" t="s">
        <v>189</v>
      </c>
      <c r="G3" s="8" t="s">
        <v>180</v>
      </c>
      <c r="H3" s="8" t="s">
        <v>179</v>
      </c>
      <c r="I3" s="8" t="s">
        <v>181</v>
      </c>
      <c r="J3" s="8" t="s">
        <v>186</v>
      </c>
      <c r="K3" s="8" t="s">
        <v>206</v>
      </c>
      <c r="M3" s="7" t="s">
        <v>194</v>
      </c>
      <c r="N3" s="8" t="s">
        <v>192</v>
      </c>
      <c r="O3" s="8" t="s">
        <v>193</v>
      </c>
    </row>
    <row r="4" spans="1:15" x14ac:dyDescent="0.35">
      <c r="E4" t="s">
        <v>187</v>
      </c>
      <c r="F4" s="9">
        <f>SUM(F6:F1048576)</f>
        <v>42710</v>
      </c>
      <c r="G4" s="9">
        <f>SUM(G6:G1048576)</f>
        <v>36780</v>
      </c>
      <c r="H4" s="9">
        <f>SUM(H6:H1048576)</f>
        <v>2235</v>
      </c>
      <c r="I4" s="9">
        <f>SUM(I6:I1048576)</f>
        <v>1310</v>
      </c>
      <c r="J4" s="9">
        <f>SUM(J6:J1048576)</f>
        <v>2385</v>
      </c>
      <c r="M4" t="s">
        <v>204</v>
      </c>
      <c r="N4" s="1">
        <f t="shared" ref="N4:N9" si="0">COUNTIF(E$6:E$1048576, M4)</f>
        <v>23</v>
      </c>
      <c r="O4" s="2">
        <f>N4/N10</f>
        <v>0.15032679738562091</v>
      </c>
    </row>
    <row r="5" spans="1:15" x14ac:dyDescent="0.35">
      <c r="B5" s="4"/>
      <c r="C5" s="4"/>
      <c r="D5" s="4"/>
      <c r="E5" s="4" t="s">
        <v>188</v>
      </c>
      <c r="F5" s="10">
        <f>F4*12</f>
        <v>512520</v>
      </c>
      <c r="G5" s="10">
        <f>G4*12</f>
        <v>441360</v>
      </c>
      <c r="H5" s="10">
        <f t="shared" ref="H5:J5" si="1">H4*12</f>
        <v>26820</v>
      </c>
      <c r="I5" s="10">
        <f t="shared" si="1"/>
        <v>15720</v>
      </c>
      <c r="J5" s="10">
        <f t="shared" si="1"/>
        <v>28620</v>
      </c>
      <c r="K5" s="10"/>
      <c r="M5" t="s">
        <v>182</v>
      </c>
      <c r="N5" s="1">
        <f t="shared" si="0"/>
        <v>69</v>
      </c>
      <c r="O5" s="2">
        <f>N5/N10</f>
        <v>0.45098039215686275</v>
      </c>
    </row>
    <row r="6" spans="1:15" x14ac:dyDescent="0.35">
      <c r="B6" t="s">
        <v>12</v>
      </c>
      <c r="C6" t="s">
        <v>0</v>
      </c>
      <c r="D6" t="s">
        <v>6</v>
      </c>
      <c r="E6" t="s">
        <v>182</v>
      </c>
      <c r="F6" s="9">
        <f>SUM(G6:J6)</f>
        <v>515</v>
      </c>
      <c r="G6" s="9">
        <v>500</v>
      </c>
      <c r="I6" s="9">
        <v>15</v>
      </c>
      <c r="M6" t="s">
        <v>183</v>
      </c>
      <c r="N6" s="1">
        <f t="shared" si="0"/>
        <v>18</v>
      </c>
      <c r="O6" s="2">
        <f>N6/N10</f>
        <v>0.11764705882352941</v>
      </c>
    </row>
    <row r="7" spans="1:15" x14ac:dyDescent="0.35">
      <c r="B7" t="s">
        <v>12</v>
      </c>
      <c r="C7" t="s">
        <v>1</v>
      </c>
      <c r="D7" t="s">
        <v>7</v>
      </c>
      <c r="E7" t="s">
        <v>182</v>
      </c>
      <c r="F7" s="9">
        <f t="shared" ref="F7:F117" si="2">SUM(G7:J7)</f>
        <v>365</v>
      </c>
      <c r="G7" s="9">
        <v>350</v>
      </c>
      <c r="I7" s="9">
        <v>15</v>
      </c>
      <c r="M7" t="s">
        <v>184</v>
      </c>
      <c r="N7" s="1">
        <f t="shared" si="0"/>
        <v>2</v>
      </c>
      <c r="O7" s="2">
        <f>N7/N10</f>
        <v>1.3071895424836602E-2</v>
      </c>
    </row>
    <row r="8" spans="1:15" x14ac:dyDescent="0.35">
      <c r="B8" t="s">
        <v>12</v>
      </c>
      <c r="D8" t="s">
        <v>196</v>
      </c>
      <c r="E8" t="s">
        <v>204</v>
      </c>
      <c r="M8" t="s">
        <v>185</v>
      </c>
      <c r="N8" s="1">
        <f t="shared" si="0"/>
        <v>2</v>
      </c>
      <c r="O8" s="2">
        <f>N8/N10</f>
        <v>1.3071895424836602E-2</v>
      </c>
    </row>
    <row r="9" spans="1:15" x14ac:dyDescent="0.35">
      <c r="B9" t="s">
        <v>12</v>
      </c>
      <c r="D9" t="s">
        <v>197</v>
      </c>
      <c r="E9" t="s">
        <v>204</v>
      </c>
      <c r="M9" s="4" t="s">
        <v>190</v>
      </c>
      <c r="N9" s="5">
        <f t="shared" si="0"/>
        <v>39</v>
      </c>
      <c r="O9" s="6">
        <f>N9/N10</f>
        <v>0.25490196078431371</v>
      </c>
    </row>
    <row r="10" spans="1:15" x14ac:dyDescent="0.35">
      <c r="B10" t="s">
        <v>12</v>
      </c>
      <c r="D10" t="s">
        <v>198</v>
      </c>
      <c r="E10" t="s">
        <v>204</v>
      </c>
      <c r="M10" t="s">
        <v>191</v>
      </c>
      <c r="N10" s="1">
        <f>SUM(N4:N9)</f>
        <v>153</v>
      </c>
    </row>
    <row r="11" spans="1:15" x14ac:dyDescent="0.35">
      <c r="B11" t="s">
        <v>12</v>
      </c>
      <c r="C11" t="s">
        <v>2</v>
      </c>
      <c r="D11" t="s">
        <v>8</v>
      </c>
      <c r="E11" t="s">
        <v>183</v>
      </c>
      <c r="F11" s="9">
        <f t="shared" si="2"/>
        <v>465</v>
      </c>
      <c r="G11" s="9">
        <v>450</v>
      </c>
      <c r="I11" s="9">
        <v>15</v>
      </c>
    </row>
    <row r="12" spans="1:15" x14ac:dyDescent="0.35">
      <c r="B12" t="s">
        <v>12</v>
      </c>
      <c r="D12" t="s">
        <v>199</v>
      </c>
      <c r="E12" t="s">
        <v>204</v>
      </c>
      <c r="K12" s="9" t="s">
        <v>205</v>
      </c>
      <c r="M12" s="7" t="s">
        <v>12</v>
      </c>
      <c r="N12" s="8" t="s">
        <v>192</v>
      </c>
      <c r="O12" s="8" t="s">
        <v>193</v>
      </c>
    </row>
    <row r="13" spans="1:15" x14ac:dyDescent="0.35">
      <c r="B13" t="s">
        <v>12</v>
      </c>
      <c r="D13" t="s">
        <v>200</v>
      </c>
      <c r="E13" t="s">
        <v>204</v>
      </c>
      <c r="M13" t="s">
        <v>204</v>
      </c>
      <c r="N13" s="1">
        <f>COUNTIFS(B$6:B$1048576,M$12,E$6:E$1048576,M13)</f>
        <v>8</v>
      </c>
      <c r="O13" s="2">
        <f>N13/N16</f>
        <v>0.5714285714285714</v>
      </c>
    </row>
    <row r="14" spans="1:15" x14ac:dyDescent="0.35">
      <c r="B14" t="s">
        <v>12</v>
      </c>
      <c r="C14" t="s">
        <v>3</v>
      </c>
      <c r="D14" t="s">
        <v>9</v>
      </c>
      <c r="E14" t="s">
        <v>182</v>
      </c>
      <c r="F14" s="9">
        <f t="shared" si="2"/>
        <v>465</v>
      </c>
      <c r="G14" s="9">
        <v>450</v>
      </c>
      <c r="I14" s="9">
        <v>15</v>
      </c>
      <c r="M14" t="s">
        <v>182</v>
      </c>
      <c r="N14" s="1">
        <f>COUNTIFS(B$6:B$1048576,M$12,E$6:E$1048576,M14)</f>
        <v>5</v>
      </c>
      <c r="O14" s="2">
        <f>N14/N16</f>
        <v>0.35714285714285715</v>
      </c>
    </row>
    <row r="15" spans="1:15" x14ac:dyDescent="0.35">
      <c r="B15" t="s">
        <v>12</v>
      </c>
      <c r="D15" t="s">
        <v>201</v>
      </c>
      <c r="E15" t="s">
        <v>204</v>
      </c>
      <c r="M15" s="4" t="s">
        <v>183</v>
      </c>
      <c r="N15" s="5">
        <f>COUNTIFS(B$6:B$1048576,M$12,E$6:E$1048576,M15)</f>
        <v>1</v>
      </c>
      <c r="O15" s="6">
        <f>N15/N16</f>
        <v>7.1428571428571425E-2</v>
      </c>
    </row>
    <row r="16" spans="1:15" x14ac:dyDescent="0.35">
      <c r="B16" t="s">
        <v>12</v>
      </c>
      <c r="C16" t="s">
        <v>4</v>
      </c>
      <c r="D16" t="s">
        <v>10</v>
      </c>
      <c r="E16" t="s">
        <v>182</v>
      </c>
      <c r="F16" s="9">
        <f t="shared" si="2"/>
        <v>365</v>
      </c>
      <c r="G16" s="9">
        <v>350</v>
      </c>
      <c r="I16" s="9">
        <v>15</v>
      </c>
      <c r="M16" t="s">
        <v>191</v>
      </c>
      <c r="N16" s="1">
        <f>SUM(N13:N15)</f>
        <v>14</v>
      </c>
    </row>
    <row r="17" spans="2:15" x14ac:dyDescent="0.35">
      <c r="B17" t="s">
        <v>12</v>
      </c>
      <c r="D17" t="s">
        <v>202</v>
      </c>
      <c r="E17" t="s">
        <v>204</v>
      </c>
    </row>
    <row r="18" spans="2:15" x14ac:dyDescent="0.35">
      <c r="B18" t="s">
        <v>12</v>
      </c>
      <c r="D18" t="s">
        <v>203</v>
      </c>
      <c r="E18" t="s">
        <v>204</v>
      </c>
      <c r="M18" s="7" t="s">
        <v>13</v>
      </c>
      <c r="N18" s="8" t="s">
        <v>192</v>
      </c>
      <c r="O18" s="8" t="s">
        <v>193</v>
      </c>
    </row>
    <row r="19" spans="2:15" x14ac:dyDescent="0.35">
      <c r="B19" t="s">
        <v>12</v>
      </c>
      <c r="C19" t="s">
        <v>5</v>
      </c>
      <c r="D19" t="s">
        <v>11</v>
      </c>
      <c r="E19" t="s">
        <v>182</v>
      </c>
      <c r="F19" s="9">
        <f t="shared" si="2"/>
        <v>465</v>
      </c>
      <c r="G19" s="9">
        <v>450</v>
      </c>
      <c r="I19" s="9">
        <v>15</v>
      </c>
      <c r="M19" t="s">
        <v>204</v>
      </c>
      <c r="N19" s="1">
        <f>COUNTIFS(B$6:B$1048576,M$18,E$6:E$1048576,M19)</f>
        <v>4</v>
      </c>
      <c r="O19" s="2">
        <f>N19/N21</f>
        <v>0.25</v>
      </c>
    </row>
    <row r="20" spans="2:15" x14ac:dyDescent="0.35">
      <c r="B20" t="s">
        <v>13</v>
      </c>
      <c r="C20" t="s">
        <v>14</v>
      </c>
      <c r="D20" t="s">
        <v>15</v>
      </c>
      <c r="E20" t="s">
        <v>182</v>
      </c>
      <c r="F20" s="9">
        <f t="shared" si="2"/>
        <v>365</v>
      </c>
      <c r="G20" s="9">
        <v>350</v>
      </c>
      <c r="I20" s="9">
        <v>15</v>
      </c>
      <c r="M20" s="4" t="s">
        <v>182</v>
      </c>
      <c r="N20" s="5">
        <f>COUNTIFS(B$6:B$1048576,M$18,E$6:E$1048576,M20)</f>
        <v>12</v>
      </c>
      <c r="O20" s="6">
        <f>N20/N21</f>
        <v>0.75</v>
      </c>
    </row>
    <row r="21" spans="2:15" x14ac:dyDescent="0.35">
      <c r="B21" t="s">
        <v>13</v>
      </c>
      <c r="C21" t="s">
        <v>16</v>
      </c>
      <c r="D21" t="s">
        <v>17</v>
      </c>
      <c r="E21" t="s">
        <v>182</v>
      </c>
      <c r="F21" s="9">
        <f t="shared" si="2"/>
        <v>365</v>
      </c>
      <c r="G21" s="9">
        <v>350</v>
      </c>
      <c r="I21" s="9">
        <v>15</v>
      </c>
      <c r="M21" t="s">
        <v>191</v>
      </c>
      <c r="N21" s="1">
        <f>SUM(N19:N20)</f>
        <v>16</v>
      </c>
    </row>
    <row r="22" spans="2:15" x14ac:dyDescent="0.35">
      <c r="B22" t="s">
        <v>13</v>
      </c>
      <c r="C22" t="s">
        <v>18</v>
      </c>
      <c r="D22" t="s">
        <v>19</v>
      </c>
      <c r="E22" t="s">
        <v>182</v>
      </c>
      <c r="F22" s="9">
        <f t="shared" si="2"/>
        <v>485</v>
      </c>
      <c r="G22" s="9">
        <v>470</v>
      </c>
      <c r="I22" s="9">
        <v>15</v>
      </c>
    </row>
    <row r="23" spans="2:15" x14ac:dyDescent="0.35">
      <c r="B23" t="s">
        <v>13</v>
      </c>
      <c r="C23" t="s">
        <v>20</v>
      </c>
      <c r="D23" t="s">
        <v>21</v>
      </c>
      <c r="E23" t="s">
        <v>182</v>
      </c>
      <c r="F23" s="9">
        <f t="shared" si="2"/>
        <v>365</v>
      </c>
      <c r="G23" s="9">
        <v>350</v>
      </c>
      <c r="I23" s="9">
        <v>15</v>
      </c>
      <c r="M23" s="7" t="s">
        <v>35</v>
      </c>
      <c r="N23" s="8" t="s">
        <v>192</v>
      </c>
      <c r="O23" s="8" t="s">
        <v>193</v>
      </c>
    </row>
    <row r="24" spans="2:15" x14ac:dyDescent="0.35">
      <c r="B24" t="s">
        <v>13</v>
      </c>
      <c r="D24" t="s">
        <v>207</v>
      </c>
      <c r="E24" t="s">
        <v>204</v>
      </c>
      <c r="M24" t="s">
        <v>204</v>
      </c>
      <c r="N24" s="1">
        <f>COUNTIFS(B$6:B$1048576,M$23,E$6:E$1048576,M24)</f>
        <v>1</v>
      </c>
      <c r="O24" s="2">
        <f>N24/N29</f>
        <v>2.0833333333333332E-2</v>
      </c>
    </row>
    <row r="25" spans="2:15" x14ac:dyDescent="0.35">
      <c r="B25" t="s">
        <v>13</v>
      </c>
      <c r="D25" t="s">
        <v>208</v>
      </c>
      <c r="E25" t="s">
        <v>204</v>
      </c>
      <c r="M25" t="s">
        <v>182</v>
      </c>
      <c r="N25" s="1">
        <f>COUNTIFS(B$6:B$1048576,M$23,E$6:E$1048576,M25)</f>
        <v>13</v>
      </c>
      <c r="O25" s="2">
        <f>N25/N29</f>
        <v>0.27083333333333331</v>
      </c>
    </row>
    <row r="26" spans="2:15" x14ac:dyDescent="0.35">
      <c r="B26" t="s">
        <v>13</v>
      </c>
      <c r="C26" t="s">
        <v>22</v>
      </c>
      <c r="D26" t="s">
        <v>23</v>
      </c>
      <c r="E26" t="s">
        <v>182</v>
      </c>
      <c r="F26" s="9">
        <f t="shared" si="2"/>
        <v>365</v>
      </c>
      <c r="G26" s="9">
        <v>350</v>
      </c>
      <c r="I26" s="9">
        <v>15</v>
      </c>
      <c r="M26" t="s">
        <v>183</v>
      </c>
      <c r="N26" s="1">
        <f>COUNTIFS(B$6:B$1048576,M$23,E$6:E$1048576,M26)</f>
        <v>2</v>
      </c>
      <c r="O26" s="2">
        <f>N26/N29</f>
        <v>4.1666666666666664E-2</v>
      </c>
    </row>
    <row r="27" spans="2:15" x14ac:dyDescent="0.35">
      <c r="B27" t="s">
        <v>13</v>
      </c>
      <c r="C27" t="s">
        <v>24</v>
      </c>
      <c r="D27" t="s">
        <v>25</v>
      </c>
      <c r="E27" t="s">
        <v>182</v>
      </c>
      <c r="F27" s="9">
        <f t="shared" si="2"/>
        <v>365</v>
      </c>
      <c r="G27" s="9">
        <v>350</v>
      </c>
      <c r="I27" s="9">
        <v>15</v>
      </c>
      <c r="M27" t="s">
        <v>184</v>
      </c>
      <c r="N27" s="1">
        <f>COUNTIFS(B$6:B$1048576,M$23,E$6:E$1048576,M27)</f>
        <v>1</v>
      </c>
      <c r="O27" s="2">
        <f>N27/N29</f>
        <v>2.0833333333333332E-2</v>
      </c>
    </row>
    <row r="28" spans="2:15" x14ac:dyDescent="0.35">
      <c r="B28" t="s">
        <v>13</v>
      </c>
      <c r="C28" t="s">
        <v>26</v>
      </c>
      <c r="D28" t="s">
        <v>27</v>
      </c>
      <c r="E28" t="s">
        <v>182</v>
      </c>
      <c r="F28" s="9">
        <f t="shared" si="2"/>
        <v>365</v>
      </c>
      <c r="G28" s="9">
        <v>350</v>
      </c>
      <c r="I28" s="9">
        <v>15</v>
      </c>
      <c r="M28" s="4" t="s">
        <v>190</v>
      </c>
      <c r="N28" s="5">
        <f>COUNTIFS(B$6:B$1048576,M$23,E$6:E$1048576,M28)</f>
        <v>31</v>
      </c>
      <c r="O28" s="6">
        <f>N28/N29</f>
        <v>0.64583333333333337</v>
      </c>
    </row>
    <row r="29" spans="2:15" x14ac:dyDescent="0.35">
      <c r="B29" t="s">
        <v>13</v>
      </c>
      <c r="D29" t="s">
        <v>221</v>
      </c>
      <c r="E29" t="s">
        <v>204</v>
      </c>
      <c r="M29" t="s">
        <v>191</v>
      </c>
      <c r="N29" s="1">
        <f>SUM(N24:N28)</f>
        <v>48</v>
      </c>
    </row>
    <row r="30" spans="2:15" x14ac:dyDescent="0.35">
      <c r="B30" t="s">
        <v>13</v>
      </c>
      <c r="C30" t="s">
        <v>28</v>
      </c>
      <c r="D30" t="s">
        <v>29</v>
      </c>
      <c r="E30" t="s">
        <v>182</v>
      </c>
      <c r="F30" s="9">
        <f t="shared" si="2"/>
        <v>400</v>
      </c>
      <c r="G30" s="9">
        <v>400</v>
      </c>
    </row>
    <row r="31" spans="2:15" x14ac:dyDescent="0.35">
      <c r="B31" t="s">
        <v>13</v>
      </c>
      <c r="D31" t="s">
        <v>222</v>
      </c>
      <c r="E31" t="s">
        <v>204</v>
      </c>
      <c r="M31" s="7" t="s">
        <v>64</v>
      </c>
      <c r="N31" s="8" t="s">
        <v>192</v>
      </c>
      <c r="O31" s="8" t="s">
        <v>193</v>
      </c>
    </row>
    <row r="32" spans="2:15" x14ac:dyDescent="0.35">
      <c r="B32" t="s">
        <v>13</v>
      </c>
      <c r="C32" t="s">
        <v>28</v>
      </c>
      <c r="D32" t="s">
        <v>30</v>
      </c>
      <c r="E32" t="s">
        <v>182</v>
      </c>
      <c r="F32" s="9">
        <f t="shared" si="2"/>
        <v>465</v>
      </c>
      <c r="G32" s="9">
        <v>450</v>
      </c>
      <c r="I32" s="9">
        <v>15</v>
      </c>
      <c r="M32" t="s">
        <v>204</v>
      </c>
      <c r="N32" s="1">
        <f>COUNTIFS(B$6:B$1048576,M$31,E$6:E$1048576,M32)</f>
        <v>1</v>
      </c>
      <c r="O32" s="2">
        <f>N32/N35</f>
        <v>0.16666666666666666</v>
      </c>
    </row>
    <row r="33" spans="1:15" x14ac:dyDescent="0.35">
      <c r="B33" t="s">
        <v>13</v>
      </c>
      <c r="C33" t="s">
        <v>28</v>
      </c>
      <c r="D33" t="s">
        <v>31</v>
      </c>
      <c r="E33" t="s">
        <v>182</v>
      </c>
      <c r="F33" s="9">
        <f t="shared" si="2"/>
        <v>365</v>
      </c>
      <c r="G33" s="9">
        <v>350</v>
      </c>
      <c r="I33" s="9">
        <v>15</v>
      </c>
      <c r="M33" t="s">
        <v>182</v>
      </c>
      <c r="N33" s="1">
        <f>COUNTIFS(B$6:B$1048576,M$31,E$6:E$1048576,M33)</f>
        <v>1</v>
      </c>
      <c r="O33" s="2">
        <f>N33/N35</f>
        <v>0.16666666666666666</v>
      </c>
    </row>
    <row r="34" spans="1:15" x14ac:dyDescent="0.35">
      <c r="B34" t="s">
        <v>13</v>
      </c>
      <c r="C34" t="s">
        <v>32</v>
      </c>
      <c r="D34" t="s">
        <v>33</v>
      </c>
      <c r="E34" t="s">
        <v>182</v>
      </c>
      <c r="F34" s="9">
        <f t="shared" si="2"/>
        <v>365</v>
      </c>
      <c r="G34" s="9">
        <v>350</v>
      </c>
      <c r="I34" s="9">
        <v>15</v>
      </c>
      <c r="M34" s="4" t="s">
        <v>183</v>
      </c>
      <c r="N34" s="5">
        <f>COUNTIFS(B$6:B$1048576,M$31,E$6:E$1048576,M34)</f>
        <v>4</v>
      </c>
      <c r="O34" s="6">
        <f>N34/N35</f>
        <v>0.66666666666666663</v>
      </c>
    </row>
    <row r="35" spans="1:15" x14ac:dyDescent="0.35">
      <c r="B35" t="s">
        <v>13</v>
      </c>
      <c r="C35" t="s">
        <v>28</v>
      </c>
      <c r="D35" t="s">
        <v>34</v>
      </c>
      <c r="E35" t="s">
        <v>182</v>
      </c>
      <c r="F35" s="9">
        <f t="shared" si="2"/>
        <v>365</v>
      </c>
      <c r="G35" s="9">
        <v>350</v>
      </c>
      <c r="I35" s="9">
        <v>15</v>
      </c>
      <c r="M35" t="s">
        <v>191</v>
      </c>
      <c r="N35" s="1">
        <f>SUM(N32:N34)</f>
        <v>6</v>
      </c>
    </row>
    <row r="36" spans="1:15" x14ac:dyDescent="0.35">
      <c r="A36" s="11"/>
      <c r="B36" t="s">
        <v>35</v>
      </c>
      <c r="C36" t="s">
        <v>36</v>
      </c>
      <c r="D36" t="s">
        <v>37</v>
      </c>
      <c r="E36" t="s">
        <v>184</v>
      </c>
      <c r="F36" s="9">
        <f t="shared" si="2"/>
        <v>665</v>
      </c>
      <c r="I36" s="9">
        <v>15</v>
      </c>
      <c r="J36" s="9">
        <v>650</v>
      </c>
    </row>
    <row r="37" spans="1:15" x14ac:dyDescent="0.35">
      <c r="A37" s="11"/>
      <c r="B37" t="s">
        <v>35</v>
      </c>
      <c r="C37" t="s">
        <v>38</v>
      </c>
      <c r="D37" t="s">
        <v>39</v>
      </c>
      <c r="E37" t="s">
        <v>182</v>
      </c>
      <c r="F37" s="9">
        <f t="shared" si="2"/>
        <v>515</v>
      </c>
      <c r="G37" s="9">
        <v>500</v>
      </c>
      <c r="I37" s="9">
        <v>15</v>
      </c>
      <c r="M37" s="7" t="s">
        <v>75</v>
      </c>
      <c r="N37" s="8" t="s">
        <v>192</v>
      </c>
      <c r="O37" s="8" t="s">
        <v>193</v>
      </c>
    </row>
    <row r="38" spans="1:15" x14ac:dyDescent="0.35">
      <c r="A38" s="11"/>
      <c r="B38" t="s">
        <v>35</v>
      </c>
      <c r="C38" t="s">
        <v>38</v>
      </c>
      <c r="D38" t="s">
        <v>40</v>
      </c>
      <c r="E38" t="s">
        <v>182</v>
      </c>
      <c r="F38" s="9">
        <f t="shared" si="2"/>
        <v>515</v>
      </c>
      <c r="G38" s="9">
        <v>500</v>
      </c>
      <c r="I38" s="9">
        <v>15</v>
      </c>
      <c r="M38" t="s">
        <v>204</v>
      </c>
      <c r="N38" s="1">
        <f>COUNTIFS(B$6:B$1048576,M$37,E$6:E$1048576,M38)</f>
        <v>1</v>
      </c>
      <c r="O38" s="2">
        <f>N38/N42</f>
        <v>0.05</v>
      </c>
    </row>
    <row r="39" spans="1:15" x14ac:dyDescent="0.35">
      <c r="A39" s="11"/>
      <c r="B39" t="s">
        <v>35</v>
      </c>
      <c r="C39" t="s">
        <v>41</v>
      </c>
      <c r="D39" t="s">
        <v>42</v>
      </c>
      <c r="E39" t="s">
        <v>182</v>
      </c>
      <c r="F39" s="9">
        <f t="shared" si="2"/>
        <v>465</v>
      </c>
      <c r="G39" s="9">
        <v>450</v>
      </c>
      <c r="I39" s="9">
        <v>15</v>
      </c>
      <c r="M39" t="s">
        <v>182</v>
      </c>
      <c r="N39" s="1">
        <f>COUNTIFS(B$6:B$1048576,M$37,E$6:E$1048576,M39)</f>
        <v>17</v>
      </c>
      <c r="O39" s="2">
        <f>N39/N42</f>
        <v>0.85</v>
      </c>
    </row>
    <row r="40" spans="1:15" x14ac:dyDescent="0.35">
      <c r="A40" s="11"/>
      <c r="B40" t="s">
        <v>35</v>
      </c>
      <c r="C40" t="s">
        <v>38</v>
      </c>
      <c r="D40" t="s">
        <v>43</v>
      </c>
      <c r="E40" t="s">
        <v>182</v>
      </c>
      <c r="F40" s="9">
        <f t="shared" si="2"/>
        <v>515</v>
      </c>
      <c r="G40" s="9">
        <v>500</v>
      </c>
      <c r="I40" s="9">
        <v>15</v>
      </c>
      <c r="M40" t="s">
        <v>183</v>
      </c>
      <c r="N40" s="1">
        <f>COUNTIFS(B$6:B$1048576,M$37,E$6:E$1048576,M40)</f>
        <v>1</v>
      </c>
      <c r="O40" s="2">
        <f>N40/N42</f>
        <v>0.05</v>
      </c>
    </row>
    <row r="41" spans="1:15" x14ac:dyDescent="0.35">
      <c r="A41" s="11"/>
      <c r="B41" t="s">
        <v>35</v>
      </c>
      <c r="C41" t="s">
        <v>44</v>
      </c>
      <c r="D41" t="s">
        <v>45</v>
      </c>
      <c r="E41" t="s">
        <v>182</v>
      </c>
      <c r="F41" s="9">
        <f t="shared" si="2"/>
        <v>315</v>
      </c>
      <c r="G41" s="9">
        <v>300</v>
      </c>
      <c r="I41" s="9">
        <v>15</v>
      </c>
      <c r="M41" s="4" t="s">
        <v>190</v>
      </c>
      <c r="N41" s="5">
        <f>COUNTIFS(B$6:B$1048576,M$37,E$6:E$1048576,M41)</f>
        <v>1</v>
      </c>
      <c r="O41" s="6">
        <f>N41/N42</f>
        <v>0.05</v>
      </c>
    </row>
    <row r="42" spans="1:15" x14ac:dyDescent="0.35">
      <c r="A42" s="11"/>
      <c r="B42" t="s">
        <v>35</v>
      </c>
      <c r="C42" t="s">
        <v>46</v>
      </c>
      <c r="D42" t="s">
        <v>47</v>
      </c>
      <c r="E42" t="s">
        <v>182</v>
      </c>
      <c r="F42" s="9">
        <f t="shared" si="2"/>
        <v>510</v>
      </c>
      <c r="G42" s="9">
        <v>495</v>
      </c>
      <c r="I42" s="9">
        <v>15</v>
      </c>
      <c r="M42" t="s">
        <v>191</v>
      </c>
      <c r="N42" s="1">
        <f>SUM(N38:N41)</f>
        <v>20</v>
      </c>
    </row>
    <row r="43" spans="1:15" x14ac:dyDescent="0.35">
      <c r="A43" s="11"/>
      <c r="B43" t="s">
        <v>35</v>
      </c>
      <c r="C43" t="s">
        <v>48</v>
      </c>
      <c r="D43" t="s">
        <v>49</v>
      </c>
      <c r="E43" t="s">
        <v>183</v>
      </c>
      <c r="F43" s="9">
        <f t="shared" si="2"/>
        <v>665</v>
      </c>
      <c r="G43" s="9">
        <v>500</v>
      </c>
      <c r="H43" s="9">
        <v>150</v>
      </c>
      <c r="I43" s="9">
        <v>15</v>
      </c>
    </row>
    <row r="44" spans="1:15" x14ac:dyDescent="0.35">
      <c r="A44" s="11"/>
      <c r="B44" t="s">
        <v>35</v>
      </c>
      <c r="C44" t="s">
        <v>50</v>
      </c>
      <c r="D44" t="s">
        <v>51</v>
      </c>
      <c r="E44" t="s">
        <v>182</v>
      </c>
      <c r="F44" s="9">
        <f t="shared" si="2"/>
        <v>510</v>
      </c>
      <c r="G44" s="9">
        <v>495</v>
      </c>
      <c r="I44" s="9">
        <v>15</v>
      </c>
      <c r="M44" s="7" t="s">
        <v>110</v>
      </c>
      <c r="N44" s="8" t="s">
        <v>192</v>
      </c>
      <c r="O44" s="8" t="s">
        <v>193</v>
      </c>
    </row>
    <row r="45" spans="1:15" x14ac:dyDescent="0.35">
      <c r="A45" s="11"/>
      <c r="B45" t="s">
        <v>35</v>
      </c>
      <c r="C45" t="s">
        <v>52</v>
      </c>
      <c r="D45" t="s">
        <v>53</v>
      </c>
      <c r="E45" t="s">
        <v>182</v>
      </c>
      <c r="F45" s="9">
        <f t="shared" si="2"/>
        <v>510</v>
      </c>
      <c r="G45" s="9">
        <v>495</v>
      </c>
      <c r="I45" s="9">
        <v>15</v>
      </c>
      <c r="M45" t="s">
        <v>182</v>
      </c>
      <c r="N45" s="1">
        <f>COUNTIFS(B$6:B$1048576,M$44,E$6:E$1048576,M45)</f>
        <v>6</v>
      </c>
      <c r="O45" s="2">
        <f>N45/N48</f>
        <v>0.5</v>
      </c>
    </row>
    <row r="46" spans="1:15" x14ac:dyDescent="0.35">
      <c r="A46" s="11"/>
      <c r="B46" t="s">
        <v>35</v>
      </c>
      <c r="D46" t="s">
        <v>220</v>
      </c>
      <c r="E46" t="s">
        <v>204</v>
      </c>
      <c r="M46" t="s">
        <v>183</v>
      </c>
      <c r="N46" s="1">
        <f>COUNTIFS(B$6:B$1048576,M$44,E$6:E$1048576,M46)</f>
        <v>5</v>
      </c>
      <c r="O46" s="2">
        <f>N46/N48</f>
        <v>0.41666666666666669</v>
      </c>
    </row>
    <row r="47" spans="1:15" x14ac:dyDescent="0.35">
      <c r="A47" s="11"/>
      <c r="B47" t="s">
        <v>35</v>
      </c>
      <c r="C47" t="s">
        <v>54</v>
      </c>
      <c r="D47" t="s">
        <v>55</v>
      </c>
      <c r="E47" t="s">
        <v>182</v>
      </c>
      <c r="F47" s="9">
        <f t="shared" si="2"/>
        <v>515</v>
      </c>
      <c r="G47" s="9">
        <v>500</v>
      </c>
      <c r="I47" s="9">
        <v>15</v>
      </c>
      <c r="M47" s="4" t="s">
        <v>190</v>
      </c>
      <c r="N47" s="5">
        <f>COUNTIFS(B$6:B$1048576,M$44,E$6:E$1048576,M47)</f>
        <v>1</v>
      </c>
      <c r="O47" s="6">
        <f>N47/N48</f>
        <v>8.3333333333333329E-2</v>
      </c>
    </row>
    <row r="48" spans="1:15" x14ac:dyDescent="0.35">
      <c r="A48" s="11"/>
      <c r="B48" t="s">
        <v>35</v>
      </c>
      <c r="C48" t="s">
        <v>56</v>
      </c>
      <c r="D48" t="s">
        <v>57</v>
      </c>
      <c r="E48" t="s">
        <v>183</v>
      </c>
      <c r="F48" s="9">
        <f t="shared" si="2"/>
        <v>630</v>
      </c>
      <c r="G48" s="9">
        <v>450</v>
      </c>
      <c r="H48" s="9">
        <v>165</v>
      </c>
      <c r="I48" s="9">
        <v>15</v>
      </c>
      <c r="M48" t="s">
        <v>191</v>
      </c>
      <c r="N48" s="1">
        <f>SUM(N45:N47)</f>
        <v>12</v>
      </c>
    </row>
    <row r="49" spans="1:15" x14ac:dyDescent="0.35">
      <c r="A49" s="11"/>
      <c r="B49" t="s">
        <v>35</v>
      </c>
      <c r="C49" t="s">
        <v>58</v>
      </c>
      <c r="D49" t="s">
        <v>59</v>
      </c>
      <c r="E49" t="s">
        <v>182</v>
      </c>
      <c r="F49" s="9">
        <f t="shared" si="2"/>
        <v>510</v>
      </c>
      <c r="G49" s="9">
        <v>495</v>
      </c>
      <c r="I49" s="9">
        <v>15</v>
      </c>
    </row>
    <row r="50" spans="1:15" x14ac:dyDescent="0.35">
      <c r="A50" s="11"/>
      <c r="B50" t="s">
        <v>35</v>
      </c>
      <c r="C50" t="s">
        <v>38</v>
      </c>
      <c r="D50" t="s">
        <v>60</v>
      </c>
      <c r="E50" t="s">
        <v>182</v>
      </c>
      <c r="F50" s="9">
        <f t="shared" si="2"/>
        <v>365</v>
      </c>
      <c r="G50" s="9">
        <v>350</v>
      </c>
      <c r="I50" s="9">
        <v>15</v>
      </c>
      <c r="M50" s="7" t="s">
        <v>132</v>
      </c>
      <c r="N50" s="8" t="s">
        <v>192</v>
      </c>
      <c r="O50" s="8" t="s">
        <v>193</v>
      </c>
    </row>
    <row r="51" spans="1:15" x14ac:dyDescent="0.35">
      <c r="A51" s="11"/>
      <c r="B51" t="s">
        <v>35</v>
      </c>
      <c r="C51" t="s">
        <v>61</v>
      </c>
      <c r="D51" t="s">
        <v>62</v>
      </c>
      <c r="E51" t="s">
        <v>182</v>
      </c>
      <c r="F51" s="9">
        <f t="shared" si="2"/>
        <v>510</v>
      </c>
      <c r="G51" s="9">
        <v>495</v>
      </c>
      <c r="I51" s="9">
        <v>15</v>
      </c>
      <c r="M51" t="s">
        <v>204</v>
      </c>
      <c r="N51" s="1">
        <f>COUNTIFS(B$6:B$1048576,M$50,E$6:E$1048576,M51)</f>
        <v>8</v>
      </c>
      <c r="O51" s="2">
        <f>N51/N54</f>
        <v>0.36363636363636365</v>
      </c>
    </row>
    <row r="52" spans="1:15" x14ac:dyDescent="0.35">
      <c r="A52" s="11"/>
      <c r="B52" t="s">
        <v>35</v>
      </c>
      <c r="C52" t="s">
        <v>38</v>
      </c>
      <c r="D52" t="s">
        <v>63</v>
      </c>
      <c r="E52" t="s">
        <v>182</v>
      </c>
      <c r="F52" s="9">
        <f t="shared" si="2"/>
        <v>515</v>
      </c>
      <c r="G52" s="9">
        <v>500</v>
      </c>
      <c r="I52" s="9">
        <v>15</v>
      </c>
      <c r="M52" t="s">
        <v>182</v>
      </c>
      <c r="N52" s="1">
        <f>COUNTIFS(B$6:B$1048576,M$50,E$6:E$1048576,M52)</f>
        <v>8</v>
      </c>
      <c r="O52" s="2">
        <f>N52/N54</f>
        <v>0.36363636363636365</v>
      </c>
    </row>
    <row r="53" spans="1:15" x14ac:dyDescent="0.35">
      <c r="A53" s="11"/>
      <c r="B53" t="s">
        <v>35</v>
      </c>
      <c r="E53" t="s">
        <v>190</v>
      </c>
      <c r="M53" s="4" t="s">
        <v>190</v>
      </c>
      <c r="N53" s="5">
        <f>COUNTIFS(B$6:B$1048576,M$50,E$6:E$1048576,M53)</f>
        <v>6</v>
      </c>
      <c r="O53" s="6">
        <f>N53/N54</f>
        <v>0.27272727272727271</v>
      </c>
    </row>
    <row r="54" spans="1:15" x14ac:dyDescent="0.35">
      <c r="A54" s="11"/>
      <c r="B54" t="s">
        <v>35</v>
      </c>
      <c r="E54" t="s">
        <v>190</v>
      </c>
      <c r="M54" t="s">
        <v>191</v>
      </c>
      <c r="N54" s="1">
        <f>SUM(N51:N53)</f>
        <v>22</v>
      </c>
    </row>
    <row r="55" spans="1:15" x14ac:dyDescent="0.35">
      <c r="A55" s="11"/>
      <c r="B55" t="s">
        <v>35</v>
      </c>
      <c r="E55" t="s">
        <v>190</v>
      </c>
    </row>
    <row r="56" spans="1:15" x14ac:dyDescent="0.35">
      <c r="A56" s="11"/>
      <c r="B56" t="s">
        <v>35</v>
      </c>
      <c r="E56" t="s">
        <v>190</v>
      </c>
      <c r="M56" s="7" t="s">
        <v>145</v>
      </c>
      <c r="N56" s="8" t="s">
        <v>192</v>
      </c>
      <c r="O56" s="8" t="s">
        <v>193</v>
      </c>
    </row>
    <row r="57" spans="1:15" x14ac:dyDescent="0.35">
      <c r="A57" s="11"/>
      <c r="B57" t="s">
        <v>35</v>
      </c>
      <c r="E57" t="s">
        <v>190</v>
      </c>
      <c r="M57" s="13" t="s">
        <v>182</v>
      </c>
      <c r="N57" s="14">
        <f>COUNTIFS(B$6:B$1048576,M$56,E$6:E$1048576,M57)</f>
        <v>6</v>
      </c>
      <c r="O57" s="15">
        <f>N57/N58</f>
        <v>1</v>
      </c>
    </row>
    <row r="58" spans="1:15" x14ac:dyDescent="0.35">
      <c r="A58" s="11"/>
      <c r="B58" t="s">
        <v>35</v>
      </c>
      <c r="E58" t="s">
        <v>190</v>
      </c>
      <c r="M58" t="s">
        <v>191</v>
      </c>
      <c r="N58" s="1">
        <f>SUM(N57:N57)</f>
        <v>6</v>
      </c>
    </row>
    <row r="59" spans="1:15" x14ac:dyDescent="0.35">
      <c r="A59" s="11"/>
      <c r="B59" t="s">
        <v>35</v>
      </c>
      <c r="E59" t="s">
        <v>190</v>
      </c>
    </row>
    <row r="60" spans="1:15" x14ac:dyDescent="0.35">
      <c r="A60" s="11"/>
      <c r="B60" t="s">
        <v>35</v>
      </c>
      <c r="E60" t="s">
        <v>190</v>
      </c>
      <c r="M60" s="7" t="s">
        <v>157</v>
      </c>
      <c r="N60" s="8" t="s">
        <v>192</v>
      </c>
      <c r="O60" s="8" t="s">
        <v>193</v>
      </c>
    </row>
    <row r="61" spans="1:15" x14ac:dyDescent="0.35">
      <c r="A61" s="11"/>
      <c r="B61" t="s">
        <v>35</v>
      </c>
      <c r="E61" t="s">
        <v>190</v>
      </c>
      <c r="M61" t="s">
        <v>182</v>
      </c>
      <c r="N61" s="1">
        <f>COUNTIFS(B$6:B$1048576,M$60,E$6:E$1048576,M61)</f>
        <v>1</v>
      </c>
      <c r="O61" s="2">
        <f>N61/N65</f>
        <v>0.1111111111111111</v>
      </c>
    </row>
    <row r="62" spans="1:15" x14ac:dyDescent="0.35">
      <c r="A62" s="11"/>
      <c r="B62" t="s">
        <v>35</v>
      </c>
      <c r="E62" t="s">
        <v>190</v>
      </c>
      <c r="M62" t="s">
        <v>183</v>
      </c>
      <c r="N62" s="1">
        <f>COUNTIFS(B$6:B$1048576,M$60,E$6:E$1048576,M62)</f>
        <v>5</v>
      </c>
      <c r="O62" s="2">
        <f>N62/N65</f>
        <v>0.55555555555555558</v>
      </c>
    </row>
    <row r="63" spans="1:15" x14ac:dyDescent="0.35">
      <c r="A63" s="11"/>
      <c r="B63" t="s">
        <v>35</v>
      </c>
      <c r="E63" t="s">
        <v>190</v>
      </c>
      <c r="M63" t="s">
        <v>184</v>
      </c>
      <c r="N63" s="1">
        <f>COUNTIFS(B$6:B$1048576,M$60,E$6:E$1048576,M63)</f>
        <v>1</v>
      </c>
      <c r="O63" s="2">
        <f>N63/N65</f>
        <v>0.1111111111111111</v>
      </c>
    </row>
    <row r="64" spans="1:15" x14ac:dyDescent="0.35">
      <c r="A64" s="11"/>
      <c r="B64" t="s">
        <v>35</v>
      </c>
      <c r="E64" t="s">
        <v>190</v>
      </c>
      <c r="M64" s="4" t="s">
        <v>185</v>
      </c>
      <c r="N64" s="5">
        <f>COUNTIFS(B$6:B$1048576,M$60,E$6:E$1048576,M64)</f>
        <v>2</v>
      </c>
      <c r="O64" s="6">
        <f>N64/N65</f>
        <v>0.22222222222222221</v>
      </c>
    </row>
    <row r="65" spans="1:14" x14ac:dyDescent="0.35">
      <c r="A65" s="11"/>
      <c r="B65" t="s">
        <v>35</v>
      </c>
      <c r="E65" t="s">
        <v>190</v>
      </c>
      <c r="M65" t="s">
        <v>191</v>
      </c>
      <c r="N65" s="1">
        <f>SUM(N61:N64)</f>
        <v>9</v>
      </c>
    </row>
    <row r="66" spans="1:14" x14ac:dyDescent="0.35">
      <c r="A66" s="11"/>
      <c r="B66" t="s">
        <v>35</v>
      </c>
      <c r="E66" t="s">
        <v>190</v>
      </c>
    </row>
    <row r="67" spans="1:14" x14ac:dyDescent="0.35">
      <c r="A67" s="11"/>
      <c r="B67" t="s">
        <v>35</v>
      </c>
      <c r="E67" t="s">
        <v>190</v>
      </c>
    </row>
    <row r="68" spans="1:14" x14ac:dyDescent="0.35">
      <c r="A68" s="11"/>
      <c r="B68" t="s">
        <v>35</v>
      </c>
      <c r="E68" t="s">
        <v>190</v>
      </c>
    </row>
    <row r="69" spans="1:14" x14ac:dyDescent="0.35">
      <c r="A69" s="11"/>
      <c r="B69" t="s">
        <v>35</v>
      </c>
      <c r="E69" t="s">
        <v>190</v>
      </c>
    </row>
    <row r="70" spans="1:14" x14ac:dyDescent="0.35">
      <c r="A70" s="11"/>
      <c r="B70" t="s">
        <v>35</v>
      </c>
      <c r="E70" t="s">
        <v>190</v>
      </c>
    </row>
    <row r="71" spans="1:14" x14ac:dyDescent="0.35">
      <c r="A71" s="11"/>
      <c r="B71" t="s">
        <v>35</v>
      </c>
      <c r="E71" t="s">
        <v>190</v>
      </c>
    </row>
    <row r="72" spans="1:14" x14ac:dyDescent="0.35">
      <c r="A72" s="11"/>
      <c r="B72" t="s">
        <v>35</v>
      </c>
      <c r="E72" t="s">
        <v>190</v>
      </c>
    </row>
    <row r="73" spans="1:14" x14ac:dyDescent="0.35">
      <c r="A73" s="11"/>
      <c r="B73" t="s">
        <v>35</v>
      </c>
      <c r="E73" t="s">
        <v>190</v>
      </c>
    </row>
    <row r="74" spans="1:14" x14ac:dyDescent="0.35">
      <c r="A74" s="11"/>
      <c r="B74" t="s">
        <v>35</v>
      </c>
      <c r="E74" t="s">
        <v>190</v>
      </c>
    </row>
    <row r="75" spans="1:14" x14ac:dyDescent="0.35">
      <c r="A75" s="11"/>
      <c r="B75" t="s">
        <v>35</v>
      </c>
      <c r="E75" t="s">
        <v>190</v>
      </c>
    </row>
    <row r="76" spans="1:14" x14ac:dyDescent="0.35">
      <c r="A76" s="11"/>
      <c r="B76" t="s">
        <v>35</v>
      </c>
      <c r="E76" t="s">
        <v>190</v>
      </c>
    </row>
    <row r="77" spans="1:14" x14ac:dyDescent="0.35">
      <c r="A77" s="11"/>
      <c r="B77" t="s">
        <v>35</v>
      </c>
      <c r="E77" t="s">
        <v>190</v>
      </c>
    </row>
    <row r="78" spans="1:14" x14ac:dyDescent="0.35">
      <c r="A78" s="11"/>
      <c r="B78" t="s">
        <v>35</v>
      </c>
      <c r="E78" t="s">
        <v>190</v>
      </c>
    </row>
    <row r="79" spans="1:14" x14ac:dyDescent="0.35">
      <c r="A79" s="11"/>
      <c r="B79" t="s">
        <v>35</v>
      </c>
      <c r="E79" t="s">
        <v>190</v>
      </c>
    </row>
    <row r="80" spans="1:14" x14ac:dyDescent="0.35">
      <c r="A80" s="11"/>
      <c r="B80" t="s">
        <v>35</v>
      </c>
      <c r="E80" t="s">
        <v>190</v>
      </c>
    </row>
    <row r="81" spans="1:9" x14ac:dyDescent="0.35">
      <c r="A81" s="11"/>
      <c r="B81" t="s">
        <v>35</v>
      </c>
      <c r="E81" t="s">
        <v>190</v>
      </c>
    </row>
    <row r="82" spans="1:9" x14ac:dyDescent="0.35">
      <c r="A82" s="11"/>
      <c r="B82" t="s">
        <v>35</v>
      </c>
      <c r="E82" t="s">
        <v>190</v>
      </c>
    </row>
    <row r="83" spans="1:9" x14ac:dyDescent="0.35">
      <c r="A83" s="11"/>
      <c r="B83" t="s">
        <v>35</v>
      </c>
      <c r="E83" t="s">
        <v>190</v>
      </c>
    </row>
    <row r="84" spans="1:9" x14ac:dyDescent="0.35">
      <c r="A84" s="11"/>
      <c r="B84" t="s">
        <v>64</v>
      </c>
      <c r="C84" t="s">
        <v>65</v>
      </c>
      <c r="D84" t="s">
        <v>66</v>
      </c>
      <c r="E84" t="s">
        <v>183</v>
      </c>
      <c r="F84" s="9">
        <f t="shared" si="2"/>
        <v>655</v>
      </c>
      <c r="G84" s="9">
        <v>540</v>
      </c>
      <c r="H84" s="9">
        <v>100</v>
      </c>
      <c r="I84" s="9">
        <v>15</v>
      </c>
    </row>
    <row r="85" spans="1:9" x14ac:dyDescent="0.35">
      <c r="B85" t="s">
        <v>64</v>
      </c>
      <c r="C85" t="s">
        <v>67</v>
      </c>
      <c r="D85" t="s">
        <v>68</v>
      </c>
      <c r="E85" t="s">
        <v>183</v>
      </c>
      <c r="F85" s="9">
        <f t="shared" si="2"/>
        <v>450</v>
      </c>
      <c r="G85" s="9">
        <v>385</v>
      </c>
      <c r="H85" s="9">
        <v>50</v>
      </c>
      <c r="I85" s="9">
        <v>15</v>
      </c>
    </row>
    <row r="86" spans="1:9" x14ac:dyDescent="0.35">
      <c r="B86" t="s">
        <v>64</v>
      </c>
      <c r="C86" t="s">
        <v>69</v>
      </c>
      <c r="D86" t="s">
        <v>70</v>
      </c>
      <c r="E86" t="s">
        <v>183</v>
      </c>
      <c r="F86" s="9">
        <f t="shared" si="2"/>
        <v>600</v>
      </c>
      <c r="G86" s="9">
        <v>535</v>
      </c>
      <c r="H86" s="9">
        <v>50</v>
      </c>
      <c r="I86" s="9">
        <v>15</v>
      </c>
    </row>
    <row r="87" spans="1:9" x14ac:dyDescent="0.35">
      <c r="B87" t="s">
        <v>64</v>
      </c>
      <c r="C87" t="s">
        <v>71</v>
      </c>
      <c r="D87" t="s">
        <v>72</v>
      </c>
      <c r="E87" t="s">
        <v>183</v>
      </c>
      <c r="F87" s="9">
        <f t="shared" si="2"/>
        <v>465</v>
      </c>
      <c r="G87" s="9">
        <v>450</v>
      </c>
      <c r="I87" s="9">
        <v>15</v>
      </c>
    </row>
    <row r="88" spans="1:9" x14ac:dyDescent="0.35">
      <c r="B88" t="s">
        <v>64</v>
      </c>
      <c r="D88" t="s">
        <v>219</v>
      </c>
      <c r="E88" t="s">
        <v>204</v>
      </c>
    </row>
    <row r="89" spans="1:9" x14ac:dyDescent="0.35">
      <c r="B89" t="s">
        <v>64</v>
      </c>
      <c r="C89" t="s">
        <v>73</v>
      </c>
      <c r="D89" t="s">
        <v>74</v>
      </c>
      <c r="E89" t="s">
        <v>182</v>
      </c>
      <c r="F89" s="9">
        <f t="shared" si="2"/>
        <v>525</v>
      </c>
      <c r="G89" s="9">
        <v>510</v>
      </c>
      <c r="I89" s="9">
        <v>15</v>
      </c>
    </row>
    <row r="90" spans="1:9" x14ac:dyDescent="0.35">
      <c r="B90" t="s">
        <v>75</v>
      </c>
      <c r="C90" t="s">
        <v>76</v>
      </c>
      <c r="D90" t="s">
        <v>77</v>
      </c>
      <c r="E90" t="s">
        <v>182</v>
      </c>
      <c r="F90" s="9">
        <f t="shared" si="2"/>
        <v>365</v>
      </c>
      <c r="G90" s="9">
        <v>350</v>
      </c>
      <c r="I90" s="9">
        <v>15</v>
      </c>
    </row>
    <row r="91" spans="1:9" x14ac:dyDescent="0.35">
      <c r="B91" t="s">
        <v>75</v>
      </c>
      <c r="C91" t="s">
        <v>78</v>
      </c>
      <c r="D91" t="s">
        <v>79</v>
      </c>
      <c r="E91" t="s">
        <v>182</v>
      </c>
      <c r="F91" s="9">
        <f t="shared" si="2"/>
        <v>460</v>
      </c>
      <c r="G91" s="9">
        <v>445</v>
      </c>
      <c r="I91" s="9">
        <v>15</v>
      </c>
    </row>
    <row r="92" spans="1:9" x14ac:dyDescent="0.35">
      <c r="B92" t="s">
        <v>75</v>
      </c>
      <c r="C92" t="s">
        <v>80</v>
      </c>
      <c r="D92" t="s">
        <v>81</v>
      </c>
      <c r="E92" t="s">
        <v>182</v>
      </c>
      <c r="F92" s="9">
        <f t="shared" si="2"/>
        <v>440</v>
      </c>
      <c r="G92" s="9">
        <v>425</v>
      </c>
      <c r="I92" s="9">
        <v>15</v>
      </c>
    </row>
    <row r="93" spans="1:9" x14ac:dyDescent="0.35">
      <c r="B93" t="s">
        <v>75</v>
      </c>
      <c r="C93" t="s">
        <v>82</v>
      </c>
      <c r="D93" t="s">
        <v>83</v>
      </c>
      <c r="E93" t="s">
        <v>182</v>
      </c>
      <c r="F93" s="9">
        <f t="shared" si="2"/>
        <v>440</v>
      </c>
      <c r="G93" s="9">
        <v>425</v>
      </c>
      <c r="I93" s="9">
        <v>15</v>
      </c>
    </row>
    <row r="94" spans="1:9" x14ac:dyDescent="0.35">
      <c r="B94" t="s">
        <v>75</v>
      </c>
      <c r="C94" t="s">
        <v>84</v>
      </c>
      <c r="D94" t="s">
        <v>85</v>
      </c>
      <c r="E94" t="s">
        <v>182</v>
      </c>
      <c r="F94" s="9">
        <f t="shared" si="2"/>
        <v>365</v>
      </c>
      <c r="G94" s="9">
        <v>350</v>
      </c>
      <c r="I94" s="9">
        <v>15</v>
      </c>
    </row>
    <row r="95" spans="1:9" x14ac:dyDescent="0.35">
      <c r="B95" t="s">
        <v>75</v>
      </c>
      <c r="C95" t="s">
        <v>86</v>
      </c>
      <c r="D95" t="s">
        <v>87</v>
      </c>
      <c r="E95" t="s">
        <v>182</v>
      </c>
      <c r="F95" s="9">
        <f t="shared" si="2"/>
        <v>365</v>
      </c>
      <c r="G95" s="9">
        <v>350</v>
      </c>
      <c r="I95" s="9">
        <v>15</v>
      </c>
    </row>
    <row r="96" spans="1:9" x14ac:dyDescent="0.35">
      <c r="B96" t="s">
        <v>75</v>
      </c>
      <c r="C96" t="s">
        <v>88</v>
      </c>
      <c r="D96" t="s">
        <v>89</v>
      </c>
      <c r="E96" t="s">
        <v>182</v>
      </c>
      <c r="F96" s="9">
        <f t="shared" si="2"/>
        <v>415</v>
      </c>
      <c r="G96" s="9">
        <v>400</v>
      </c>
      <c r="I96" s="9">
        <v>15</v>
      </c>
    </row>
    <row r="97" spans="2:9" x14ac:dyDescent="0.35">
      <c r="B97" t="s">
        <v>75</v>
      </c>
      <c r="C97" t="s">
        <v>90</v>
      </c>
      <c r="D97" t="s">
        <v>91</v>
      </c>
      <c r="E97" t="s">
        <v>183</v>
      </c>
      <c r="F97" s="9">
        <f t="shared" si="2"/>
        <v>510</v>
      </c>
      <c r="G97" s="9">
        <v>450</v>
      </c>
      <c r="H97" s="9">
        <v>45</v>
      </c>
      <c r="I97" s="9">
        <v>15</v>
      </c>
    </row>
    <row r="98" spans="2:9" x14ac:dyDescent="0.35">
      <c r="B98" t="s">
        <v>75</v>
      </c>
      <c r="C98" t="s">
        <v>92</v>
      </c>
      <c r="D98" t="s">
        <v>93</v>
      </c>
      <c r="E98" t="s">
        <v>182</v>
      </c>
      <c r="F98" s="9">
        <f t="shared" si="2"/>
        <v>515</v>
      </c>
      <c r="G98" s="9">
        <v>500</v>
      </c>
      <c r="I98" s="9">
        <v>15</v>
      </c>
    </row>
    <row r="99" spans="2:9" x14ac:dyDescent="0.35">
      <c r="B99" t="s">
        <v>75</v>
      </c>
      <c r="C99" t="s">
        <v>94</v>
      </c>
      <c r="D99" t="s">
        <v>95</v>
      </c>
      <c r="E99" t="s">
        <v>182</v>
      </c>
      <c r="F99" s="9">
        <f t="shared" si="2"/>
        <v>465</v>
      </c>
      <c r="G99" s="9">
        <v>450</v>
      </c>
      <c r="I99" s="9">
        <v>15</v>
      </c>
    </row>
    <row r="100" spans="2:9" x14ac:dyDescent="0.35">
      <c r="B100" t="s">
        <v>75</v>
      </c>
      <c r="C100" t="s">
        <v>88</v>
      </c>
      <c r="D100" t="s">
        <v>96</v>
      </c>
      <c r="E100" t="s">
        <v>182</v>
      </c>
      <c r="F100" s="9">
        <f t="shared" si="2"/>
        <v>415</v>
      </c>
      <c r="G100" s="9">
        <v>400</v>
      </c>
      <c r="I100" s="9">
        <v>15</v>
      </c>
    </row>
    <row r="101" spans="2:9" x14ac:dyDescent="0.35">
      <c r="B101" t="s">
        <v>75</v>
      </c>
      <c r="C101" t="s">
        <v>97</v>
      </c>
      <c r="D101" t="s">
        <v>98</v>
      </c>
      <c r="E101" t="s">
        <v>182</v>
      </c>
      <c r="F101" s="9">
        <f t="shared" si="2"/>
        <v>440</v>
      </c>
      <c r="G101" s="9">
        <v>425</v>
      </c>
      <c r="I101" s="9">
        <v>15</v>
      </c>
    </row>
    <row r="102" spans="2:9" x14ac:dyDescent="0.35">
      <c r="B102" t="s">
        <v>75</v>
      </c>
      <c r="C102" t="s">
        <v>99</v>
      </c>
      <c r="D102" t="s">
        <v>100</v>
      </c>
      <c r="E102" t="s">
        <v>182</v>
      </c>
      <c r="F102" s="9">
        <f t="shared" si="2"/>
        <v>365</v>
      </c>
      <c r="G102" s="9">
        <v>350</v>
      </c>
      <c r="I102" s="9">
        <v>15</v>
      </c>
    </row>
    <row r="103" spans="2:9" x14ac:dyDescent="0.35">
      <c r="B103" t="s">
        <v>75</v>
      </c>
      <c r="C103" t="s">
        <v>101</v>
      </c>
      <c r="D103" t="s">
        <v>102</v>
      </c>
      <c r="E103" t="s">
        <v>182</v>
      </c>
      <c r="F103" s="9">
        <f t="shared" si="2"/>
        <v>415</v>
      </c>
      <c r="G103" s="9">
        <v>400</v>
      </c>
      <c r="I103" s="9">
        <v>15</v>
      </c>
    </row>
    <row r="104" spans="2:9" x14ac:dyDescent="0.35">
      <c r="B104" t="s">
        <v>75</v>
      </c>
      <c r="D104" t="s">
        <v>218</v>
      </c>
      <c r="E104" t="s">
        <v>204</v>
      </c>
    </row>
    <row r="105" spans="2:9" x14ac:dyDescent="0.35">
      <c r="B105" t="s">
        <v>75</v>
      </c>
      <c r="C105" t="s">
        <v>103</v>
      </c>
      <c r="D105" t="s">
        <v>104</v>
      </c>
      <c r="E105" t="s">
        <v>182</v>
      </c>
      <c r="F105" s="9">
        <f t="shared" si="2"/>
        <v>510</v>
      </c>
      <c r="G105" s="9">
        <v>495</v>
      </c>
      <c r="I105" s="9">
        <v>15</v>
      </c>
    </row>
    <row r="106" spans="2:9" x14ac:dyDescent="0.35">
      <c r="B106" t="s">
        <v>75</v>
      </c>
      <c r="C106" t="s">
        <v>105</v>
      </c>
      <c r="D106" t="s">
        <v>106</v>
      </c>
      <c r="E106" t="s">
        <v>182</v>
      </c>
      <c r="F106" s="9">
        <f t="shared" si="2"/>
        <v>515</v>
      </c>
      <c r="G106" s="9">
        <v>500</v>
      </c>
      <c r="I106" s="9">
        <v>15</v>
      </c>
    </row>
    <row r="107" spans="2:9" x14ac:dyDescent="0.35">
      <c r="B107" t="s">
        <v>75</v>
      </c>
      <c r="C107" t="s">
        <v>107</v>
      </c>
      <c r="D107" t="s">
        <v>108</v>
      </c>
      <c r="E107" t="s">
        <v>182</v>
      </c>
      <c r="F107" s="9">
        <f t="shared" si="2"/>
        <v>515</v>
      </c>
      <c r="G107" s="9">
        <v>500</v>
      </c>
      <c r="I107" s="9">
        <v>15</v>
      </c>
    </row>
    <row r="108" spans="2:9" x14ac:dyDescent="0.35">
      <c r="B108" t="s">
        <v>75</v>
      </c>
      <c r="C108" t="s">
        <v>88</v>
      </c>
      <c r="D108" t="s">
        <v>109</v>
      </c>
      <c r="E108" t="s">
        <v>182</v>
      </c>
      <c r="F108" s="9">
        <f t="shared" si="2"/>
        <v>465</v>
      </c>
      <c r="G108" s="9">
        <v>450</v>
      </c>
      <c r="I108" s="9">
        <v>15</v>
      </c>
    </row>
    <row r="109" spans="2:9" x14ac:dyDescent="0.35">
      <c r="B109" t="s">
        <v>75</v>
      </c>
      <c r="E109" t="s">
        <v>190</v>
      </c>
    </row>
    <row r="110" spans="2:9" x14ac:dyDescent="0.35">
      <c r="B110" t="s">
        <v>110</v>
      </c>
      <c r="C110" t="s">
        <v>111</v>
      </c>
      <c r="D110" t="s">
        <v>112</v>
      </c>
      <c r="E110" t="s">
        <v>183</v>
      </c>
      <c r="F110" s="9">
        <f t="shared" si="2"/>
        <v>465</v>
      </c>
      <c r="G110" s="9">
        <v>465</v>
      </c>
      <c r="I110" s="9">
        <v>0</v>
      </c>
    </row>
    <row r="111" spans="2:9" x14ac:dyDescent="0.35">
      <c r="B111" t="s">
        <v>110</v>
      </c>
      <c r="C111" t="s">
        <v>113</v>
      </c>
      <c r="D111" t="s">
        <v>114</v>
      </c>
      <c r="E111" t="s">
        <v>182</v>
      </c>
      <c r="F111" s="9">
        <f t="shared" si="2"/>
        <v>365</v>
      </c>
      <c r="G111" s="9">
        <v>350</v>
      </c>
      <c r="I111" s="9">
        <v>15</v>
      </c>
    </row>
    <row r="112" spans="2:9" x14ac:dyDescent="0.35">
      <c r="B112" t="s">
        <v>110</v>
      </c>
      <c r="C112" t="s">
        <v>115</v>
      </c>
      <c r="D112" t="s">
        <v>116</v>
      </c>
      <c r="E112" t="s">
        <v>182</v>
      </c>
      <c r="F112" s="9">
        <f t="shared" si="2"/>
        <v>415</v>
      </c>
      <c r="G112" s="9">
        <v>400</v>
      </c>
      <c r="I112" s="9">
        <v>15</v>
      </c>
    </row>
    <row r="113" spans="2:11" x14ac:dyDescent="0.35">
      <c r="B113" t="s">
        <v>110</v>
      </c>
      <c r="C113" t="s">
        <v>88</v>
      </c>
      <c r="D113" t="s">
        <v>117</v>
      </c>
      <c r="E113" t="s">
        <v>182</v>
      </c>
      <c r="F113" s="9">
        <f t="shared" si="2"/>
        <v>415</v>
      </c>
      <c r="G113" s="9">
        <v>400</v>
      </c>
      <c r="I113" s="9">
        <v>15</v>
      </c>
    </row>
    <row r="114" spans="2:11" x14ac:dyDescent="0.35">
      <c r="B114" t="s">
        <v>110</v>
      </c>
      <c r="C114" t="s">
        <v>118</v>
      </c>
      <c r="D114" t="s">
        <v>119</v>
      </c>
      <c r="E114" t="s">
        <v>183</v>
      </c>
      <c r="F114" s="9">
        <f t="shared" si="2"/>
        <v>463</v>
      </c>
      <c r="G114" s="9">
        <v>400</v>
      </c>
      <c r="H114" s="9">
        <v>50</v>
      </c>
      <c r="I114" s="9">
        <v>13</v>
      </c>
    </row>
    <row r="115" spans="2:11" x14ac:dyDescent="0.35">
      <c r="B115" t="s">
        <v>110</v>
      </c>
      <c r="C115" t="s">
        <v>120</v>
      </c>
      <c r="D115" t="s">
        <v>121</v>
      </c>
      <c r="E115" t="s">
        <v>182</v>
      </c>
      <c r="F115" s="9">
        <f t="shared" si="2"/>
        <v>465</v>
      </c>
      <c r="G115" s="9">
        <v>450</v>
      </c>
      <c r="I115" s="9">
        <v>15</v>
      </c>
    </row>
    <row r="116" spans="2:11" x14ac:dyDescent="0.35">
      <c r="B116" t="s">
        <v>110</v>
      </c>
      <c r="C116" t="s">
        <v>122</v>
      </c>
      <c r="D116" t="s">
        <v>123</v>
      </c>
      <c r="E116" t="s">
        <v>183</v>
      </c>
      <c r="F116" s="9">
        <f t="shared" si="2"/>
        <v>413</v>
      </c>
      <c r="G116" s="9">
        <v>350</v>
      </c>
      <c r="H116" s="9">
        <v>50</v>
      </c>
      <c r="I116" s="9">
        <v>13</v>
      </c>
    </row>
    <row r="117" spans="2:11" x14ac:dyDescent="0.35">
      <c r="B117" t="s">
        <v>110</v>
      </c>
      <c r="C117" t="s">
        <v>124</v>
      </c>
      <c r="D117" t="s">
        <v>125</v>
      </c>
      <c r="E117" t="s">
        <v>183</v>
      </c>
      <c r="F117" s="9">
        <f t="shared" si="2"/>
        <v>663</v>
      </c>
      <c r="G117" s="9">
        <v>550</v>
      </c>
      <c r="H117" s="9">
        <v>100</v>
      </c>
      <c r="I117" s="9">
        <v>13</v>
      </c>
    </row>
    <row r="118" spans="2:11" x14ac:dyDescent="0.35">
      <c r="B118" t="s">
        <v>110</v>
      </c>
      <c r="C118" t="s">
        <v>126</v>
      </c>
      <c r="D118" t="s">
        <v>127</v>
      </c>
      <c r="E118" t="s">
        <v>182</v>
      </c>
      <c r="F118" s="9">
        <f t="shared" ref="F118:F158" si="3">SUM(G118:J118)</f>
        <v>485</v>
      </c>
      <c r="G118" s="9">
        <v>470</v>
      </c>
      <c r="I118" s="9">
        <v>15</v>
      </c>
    </row>
    <row r="119" spans="2:11" x14ac:dyDescent="0.35">
      <c r="B119" t="s">
        <v>110</v>
      </c>
      <c r="C119" t="s">
        <v>128</v>
      </c>
      <c r="D119" t="s">
        <v>129</v>
      </c>
      <c r="E119" t="s">
        <v>183</v>
      </c>
      <c r="F119" s="9">
        <f t="shared" si="3"/>
        <v>413</v>
      </c>
      <c r="G119" s="9">
        <v>350</v>
      </c>
      <c r="H119" s="9">
        <v>50</v>
      </c>
      <c r="I119" s="9">
        <v>13</v>
      </c>
    </row>
    <row r="120" spans="2:11" x14ac:dyDescent="0.35">
      <c r="B120" t="s">
        <v>110</v>
      </c>
      <c r="C120" t="s">
        <v>130</v>
      </c>
      <c r="D120" t="s">
        <v>131</v>
      </c>
      <c r="E120" t="s">
        <v>182</v>
      </c>
      <c r="F120" s="9">
        <f t="shared" si="3"/>
        <v>515</v>
      </c>
      <c r="G120" s="9">
        <v>500</v>
      </c>
      <c r="I120" s="9">
        <v>15</v>
      </c>
    </row>
    <row r="121" spans="2:11" x14ac:dyDescent="0.35">
      <c r="B121" t="s">
        <v>110</v>
      </c>
      <c r="E121" t="s">
        <v>190</v>
      </c>
    </row>
    <row r="122" spans="2:11" x14ac:dyDescent="0.35">
      <c r="B122" t="s">
        <v>132</v>
      </c>
      <c r="D122" t="s">
        <v>209</v>
      </c>
      <c r="E122" t="s">
        <v>204</v>
      </c>
      <c r="K122" s="9" t="s">
        <v>217</v>
      </c>
    </row>
    <row r="123" spans="2:11" x14ac:dyDescent="0.35">
      <c r="B123" t="s">
        <v>132</v>
      </c>
      <c r="D123" t="s">
        <v>210</v>
      </c>
      <c r="E123" t="s">
        <v>204</v>
      </c>
      <c r="K123" s="9" t="s">
        <v>217</v>
      </c>
    </row>
    <row r="124" spans="2:11" x14ac:dyDescent="0.35">
      <c r="B124" t="s">
        <v>132</v>
      </c>
      <c r="C124" t="s">
        <v>133</v>
      </c>
      <c r="D124" t="s">
        <v>134</v>
      </c>
      <c r="E124" t="s">
        <v>182</v>
      </c>
      <c r="F124" s="9">
        <f t="shared" si="3"/>
        <v>315</v>
      </c>
      <c r="G124" s="9">
        <v>300</v>
      </c>
      <c r="I124" s="9">
        <v>15</v>
      </c>
    </row>
    <row r="125" spans="2:11" x14ac:dyDescent="0.35">
      <c r="B125" t="s">
        <v>132</v>
      </c>
      <c r="D125" t="s">
        <v>211</v>
      </c>
      <c r="E125" t="s">
        <v>204</v>
      </c>
      <c r="K125" s="9" t="s">
        <v>217</v>
      </c>
    </row>
    <row r="126" spans="2:11" x14ac:dyDescent="0.35">
      <c r="B126" t="s">
        <v>132</v>
      </c>
      <c r="C126" t="s">
        <v>133</v>
      </c>
      <c r="D126" t="s">
        <v>135</v>
      </c>
      <c r="E126" t="s">
        <v>182</v>
      </c>
      <c r="F126" s="9">
        <f t="shared" si="3"/>
        <v>415</v>
      </c>
      <c r="G126" s="9">
        <v>400</v>
      </c>
      <c r="I126" s="9">
        <v>15</v>
      </c>
    </row>
    <row r="127" spans="2:11" x14ac:dyDescent="0.35">
      <c r="B127" t="s">
        <v>132</v>
      </c>
      <c r="C127" t="s">
        <v>136</v>
      </c>
      <c r="D127" t="s">
        <v>137</v>
      </c>
      <c r="E127" t="s">
        <v>182</v>
      </c>
      <c r="F127" s="9">
        <f t="shared" si="3"/>
        <v>440</v>
      </c>
      <c r="G127" s="9">
        <v>425</v>
      </c>
      <c r="I127" s="9">
        <v>15</v>
      </c>
    </row>
    <row r="128" spans="2:11" x14ac:dyDescent="0.35">
      <c r="B128" t="s">
        <v>132</v>
      </c>
      <c r="D128" t="s">
        <v>212</v>
      </c>
      <c r="E128" t="s">
        <v>204</v>
      </c>
    </row>
    <row r="129" spans="2:11" x14ac:dyDescent="0.35">
      <c r="B129" t="s">
        <v>132</v>
      </c>
      <c r="C129" t="s">
        <v>138</v>
      </c>
      <c r="D129" t="s">
        <v>139</v>
      </c>
      <c r="E129" t="s">
        <v>182</v>
      </c>
      <c r="F129" s="9">
        <f t="shared" si="3"/>
        <v>515</v>
      </c>
      <c r="G129" s="9">
        <v>500</v>
      </c>
      <c r="I129" s="9">
        <v>15</v>
      </c>
    </row>
    <row r="130" spans="2:11" x14ac:dyDescent="0.35">
      <c r="B130" t="s">
        <v>132</v>
      </c>
      <c r="C130" t="s">
        <v>133</v>
      </c>
      <c r="D130" t="s">
        <v>140</v>
      </c>
      <c r="E130" t="s">
        <v>182</v>
      </c>
      <c r="F130" s="9">
        <f t="shared" si="3"/>
        <v>365</v>
      </c>
      <c r="G130" s="9">
        <v>350</v>
      </c>
      <c r="I130" s="9">
        <v>15</v>
      </c>
    </row>
    <row r="131" spans="2:11" x14ac:dyDescent="0.35">
      <c r="B131" t="s">
        <v>132</v>
      </c>
      <c r="C131" t="s">
        <v>141</v>
      </c>
      <c r="D131" t="s">
        <v>142</v>
      </c>
      <c r="E131" t="s">
        <v>182</v>
      </c>
      <c r="F131" s="9">
        <f t="shared" si="3"/>
        <v>15</v>
      </c>
      <c r="I131" s="9">
        <v>15</v>
      </c>
    </row>
    <row r="132" spans="2:11" x14ac:dyDescent="0.35">
      <c r="B132" t="s">
        <v>132</v>
      </c>
      <c r="C132" t="s">
        <v>141</v>
      </c>
      <c r="D132" t="s">
        <v>143</v>
      </c>
      <c r="E132" t="s">
        <v>182</v>
      </c>
      <c r="F132" s="9">
        <f t="shared" si="3"/>
        <v>465</v>
      </c>
      <c r="G132" s="9">
        <v>450</v>
      </c>
      <c r="I132" s="9">
        <v>15</v>
      </c>
    </row>
    <row r="133" spans="2:11" x14ac:dyDescent="0.35">
      <c r="B133" t="s">
        <v>132</v>
      </c>
      <c r="D133" t="s">
        <v>213</v>
      </c>
      <c r="E133" t="s">
        <v>204</v>
      </c>
      <c r="K133" s="9" t="s">
        <v>217</v>
      </c>
    </row>
    <row r="134" spans="2:11" x14ac:dyDescent="0.35">
      <c r="B134" t="s">
        <v>132</v>
      </c>
      <c r="D134" t="s">
        <v>214</v>
      </c>
      <c r="E134" t="s">
        <v>204</v>
      </c>
    </row>
    <row r="135" spans="2:11" x14ac:dyDescent="0.35">
      <c r="B135" t="s">
        <v>132</v>
      </c>
      <c r="C135" t="s">
        <v>133</v>
      </c>
      <c r="D135" t="s">
        <v>144</v>
      </c>
      <c r="E135" t="s">
        <v>182</v>
      </c>
      <c r="F135" s="9">
        <f t="shared" si="3"/>
        <v>315</v>
      </c>
      <c r="G135" s="9">
        <v>300</v>
      </c>
      <c r="I135" s="9">
        <v>15</v>
      </c>
    </row>
    <row r="136" spans="2:11" x14ac:dyDescent="0.35">
      <c r="B136" t="s">
        <v>132</v>
      </c>
      <c r="D136" t="s">
        <v>215</v>
      </c>
      <c r="E136" t="s">
        <v>204</v>
      </c>
    </row>
    <row r="137" spans="2:11" x14ac:dyDescent="0.35">
      <c r="B137" t="s">
        <v>132</v>
      </c>
      <c r="D137" t="s">
        <v>216</v>
      </c>
      <c r="E137" t="s">
        <v>204</v>
      </c>
    </row>
    <row r="138" spans="2:11" x14ac:dyDescent="0.35">
      <c r="B138" t="s">
        <v>132</v>
      </c>
      <c r="E138" t="s">
        <v>190</v>
      </c>
    </row>
    <row r="139" spans="2:11" x14ac:dyDescent="0.35">
      <c r="B139" t="s">
        <v>132</v>
      </c>
      <c r="E139" t="s">
        <v>190</v>
      </c>
    </row>
    <row r="140" spans="2:11" x14ac:dyDescent="0.35">
      <c r="B140" t="s">
        <v>132</v>
      </c>
      <c r="E140" t="s">
        <v>190</v>
      </c>
    </row>
    <row r="141" spans="2:11" x14ac:dyDescent="0.35">
      <c r="B141" t="s">
        <v>132</v>
      </c>
      <c r="E141" t="s">
        <v>190</v>
      </c>
    </row>
    <row r="142" spans="2:11" x14ac:dyDescent="0.35">
      <c r="B142" t="s">
        <v>132</v>
      </c>
      <c r="E142" t="s">
        <v>190</v>
      </c>
    </row>
    <row r="143" spans="2:11" x14ac:dyDescent="0.35">
      <c r="B143" t="s">
        <v>132</v>
      </c>
      <c r="E143" t="s">
        <v>190</v>
      </c>
    </row>
    <row r="144" spans="2:11" x14ac:dyDescent="0.35">
      <c r="B144" t="s">
        <v>145</v>
      </c>
      <c r="C144" t="s">
        <v>146</v>
      </c>
      <c r="D144" t="s">
        <v>147</v>
      </c>
      <c r="E144" t="s">
        <v>182</v>
      </c>
      <c r="F144" s="9">
        <f t="shared" si="3"/>
        <v>315</v>
      </c>
      <c r="G144" s="9">
        <v>300</v>
      </c>
      <c r="I144" s="9">
        <v>15</v>
      </c>
    </row>
    <row r="145" spans="2:10" x14ac:dyDescent="0.35">
      <c r="B145" t="s">
        <v>145</v>
      </c>
      <c r="C145" t="s">
        <v>148</v>
      </c>
      <c r="D145" t="s">
        <v>149</v>
      </c>
      <c r="E145" t="s">
        <v>182</v>
      </c>
      <c r="F145" s="9">
        <f t="shared" si="3"/>
        <v>315</v>
      </c>
      <c r="G145" s="9">
        <v>300</v>
      </c>
      <c r="I145" s="9">
        <v>15</v>
      </c>
    </row>
    <row r="146" spans="2:10" x14ac:dyDescent="0.35">
      <c r="B146" t="s">
        <v>145</v>
      </c>
      <c r="C146" t="s">
        <v>148</v>
      </c>
      <c r="D146" t="s">
        <v>150</v>
      </c>
      <c r="E146" t="s">
        <v>182</v>
      </c>
      <c r="F146" s="9">
        <f t="shared" si="3"/>
        <v>315</v>
      </c>
      <c r="G146" s="9">
        <v>300</v>
      </c>
      <c r="I146" s="9">
        <v>15</v>
      </c>
    </row>
    <row r="147" spans="2:10" x14ac:dyDescent="0.35">
      <c r="B147" t="s">
        <v>145</v>
      </c>
      <c r="C147" t="s">
        <v>151</v>
      </c>
      <c r="D147" t="s">
        <v>152</v>
      </c>
      <c r="E147" t="s">
        <v>182</v>
      </c>
      <c r="F147" s="9">
        <f t="shared" si="3"/>
        <v>315</v>
      </c>
      <c r="G147" s="9">
        <v>300</v>
      </c>
      <c r="I147" s="9">
        <v>15</v>
      </c>
    </row>
    <row r="148" spans="2:10" x14ac:dyDescent="0.35">
      <c r="B148" t="s">
        <v>145</v>
      </c>
      <c r="C148" t="s">
        <v>153</v>
      </c>
      <c r="D148" t="s">
        <v>154</v>
      </c>
      <c r="E148" t="s">
        <v>182</v>
      </c>
      <c r="F148" s="9">
        <f t="shared" si="3"/>
        <v>390</v>
      </c>
      <c r="G148" s="9">
        <v>390</v>
      </c>
      <c r="I148" s="9">
        <v>0</v>
      </c>
    </row>
    <row r="149" spans="2:10" x14ac:dyDescent="0.35">
      <c r="B149" t="s">
        <v>145</v>
      </c>
      <c r="C149" t="s">
        <v>155</v>
      </c>
      <c r="D149" t="s">
        <v>156</v>
      </c>
      <c r="E149" t="s">
        <v>182</v>
      </c>
      <c r="F149" s="9">
        <f t="shared" si="3"/>
        <v>315</v>
      </c>
      <c r="G149" s="9">
        <v>300</v>
      </c>
      <c r="I149" s="9">
        <v>15</v>
      </c>
    </row>
    <row r="150" spans="2:10" x14ac:dyDescent="0.35">
      <c r="B150" t="s">
        <v>157</v>
      </c>
      <c r="C150" t="s">
        <v>158</v>
      </c>
      <c r="D150" t="s">
        <v>159</v>
      </c>
      <c r="E150" t="s">
        <v>185</v>
      </c>
      <c r="F150" s="9">
        <f t="shared" si="3"/>
        <v>565</v>
      </c>
      <c r="I150" s="9">
        <v>15</v>
      </c>
      <c r="J150" s="9">
        <v>550</v>
      </c>
    </row>
    <row r="151" spans="2:10" x14ac:dyDescent="0.35">
      <c r="B151" t="s">
        <v>157</v>
      </c>
      <c r="C151" t="s">
        <v>160</v>
      </c>
      <c r="D151" t="s">
        <v>161</v>
      </c>
      <c r="E151" t="s">
        <v>185</v>
      </c>
      <c r="F151" s="9">
        <f t="shared" si="3"/>
        <v>615</v>
      </c>
      <c r="I151" s="9">
        <v>15</v>
      </c>
      <c r="J151" s="9">
        <v>600</v>
      </c>
    </row>
    <row r="152" spans="2:10" x14ac:dyDescent="0.35">
      <c r="B152" t="s">
        <v>157</v>
      </c>
      <c r="C152" t="s">
        <v>162</v>
      </c>
      <c r="D152" t="s">
        <v>163</v>
      </c>
      <c r="E152" t="s">
        <v>183</v>
      </c>
      <c r="F152" s="9">
        <f t="shared" si="3"/>
        <v>865</v>
      </c>
      <c r="G152" s="9">
        <v>600</v>
      </c>
      <c r="H152" s="9">
        <v>250</v>
      </c>
      <c r="I152" s="9">
        <v>15</v>
      </c>
    </row>
    <row r="153" spans="2:10" x14ac:dyDescent="0.35">
      <c r="B153" t="s">
        <v>157</v>
      </c>
      <c r="C153" t="s">
        <v>164</v>
      </c>
      <c r="D153" t="s">
        <v>165</v>
      </c>
      <c r="E153" t="s">
        <v>183</v>
      </c>
      <c r="F153" s="9">
        <f t="shared" si="3"/>
        <v>865</v>
      </c>
      <c r="G153" s="9">
        <v>600</v>
      </c>
      <c r="H153" s="9">
        <v>250</v>
      </c>
      <c r="I153" s="9">
        <v>15</v>
      </c>
    </row>
    <row r="154" spans="2:10" x14ac:dyDescent="0.35">
      <c r="B154" t="s">
        <v>157</v>
      </c>
      <c r="C154" t="s">
        <v>166</v>
      </c>
      <c r="D154" t="s">
        <v>167</v>
      </c>
      <c r="E154" t="s">
        <v>183</v>
      </c>
      <c r="F154" s="9">
        <f t="shared" si="3"/>
        <v>815</v>
      </c>
      <c r="G154" s="9">
        <v>500</v>
      </c>
      <c r="H154" s="9">
        <v>300</v>
      </c>
      <c r="I154" s="9">
        <v>15</v>
      </c>
    </row>
    <row r="155" spans="2:10" x14ac:dyDescent="0.35">
      <c r="B155" t="s">
        <v>157</v>
      </c>
      <c r="C155" t="s">
        <v>168</v>
      </c>
      <c r="D155" t="s">
        <v>169</v>
      </c>
      <c r="E155" t="s">
        <v>183</v>
      </c>
      <c r="F155" s="9">
        <f t="shared" si="3"/>
        <v>890</v>
      </c>
      <c r="G155" s="9">
        <v>500</v>
      </c>
      <c r="H155" s="9">
        <v>375</v>
      </c>
      <c r="I155" s="9">
        <v>15</v>
      </c>
    </row>
    <row r="156" spans="2:10" x14ac:dyDescent="0.35">
      <c r="B156" t="s">
        <v>157</v>
      </c>
      <c r="C156" t="s">
        <v>170</v>
      </c>
      <c r="D156" t="s">
        <v>171</v>
      </c>
      <c r="E156" t="s">
        <v>182</v>
      </c>
      <c r="F156" s="9">
        <f t="shared" si="3"/>
        <v>565</v>
      </c>
      <c r="G156" s="9">
        <v>550</v>
      </c>
      <c r="I156" s="9">
        <v>15</v>
      </c>
    </row>
    <row r="157" spans="2:10" x14ac:dyDescent="0.35">
      <c r="B157" t="s">
        <v>157</v>
      </c>
      <c r="C157" t="s">
        <v>172</v>
      </c>
      <c r="D157" t="s">
        <v>173</v>
      </c>
      <c r="E157" t="s">
        <v>184</v>
      </c>
      <c r="F157" s="9">
        <f t="shared" si="3"/>
        <v>598</v>
      </c>
      <c r="I157" s="9">
        <v>13</v>
      </c>
      <c r="J157" s="9">
        <v>585</v>
      </c>
    </row>
    <row r="158" spans="2:10" x14ac:dyDescent="0.35">
      <c r="B158" t="s">
        <v>157</v>
      </c>
      <c r="C158" t="s">
        <v>174</v>
      </c>
      <c r="D158" t="s">
        <v>175</v>
      </c>
      <c r="E158" t="s">
        <v>183</v>
      </c>
      <c r="F158" s="9">
        <f t="shared" si="3"/>
        <v>865</v>
      </c>
      <c r="G158" s="9">
        <v>600</v>
      </c>
      <c r="H158" s="9">
        <v>250</v>
      </c>
      <c r="I158" s="9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B624-4788-40D3-983C-3313ECF113DC}">
  <dimension ref="A4:E15"/>
  <sheetViews>
    <sheetView tabSelected="1" topLeftCell="A4" workbookViewId="0">
      <selection activeCell="C8" sqref="C8"/>
    </sheetView>
  </sheetViews>
  <sheetFormatPr defaultRowHeight="14.5" x14ac:dyDescent="0.35"/>
  <cols>
    <col min="2" max="2" width="22.453125" bestFit="1" customWidth="1"/>
    <col min="3" max="3" width="21.26953125" bestFit="1" customWidth="1"/>
  </cols>
  <sheetData>
    <row r="4" spans="1:5" ht="16" x14ac:dyDescent="0.4">
      <c r="A4" s="16"/>
      <c r="B4" s="17" t="s">
        <v>223</v>
      </c>
      <c r="C4" s="17" t="s">
        <v>224</v>
      </c>
      <c r="D4" s="17" t="s">
        <v>225</v>
      </c>
      <c r="E4" s="17" t="s">
        <v>226</v>
      </c>
    </row>
    <row r="5" spans="1:5" x14ac:dyDescent="0.35">
      <c r="A5" s="20"/>
      <c r="B5" s="18" t="s">
        <v>12</v>
      </c>
      <c r="C5" s="18" t="s">
        <v>228</v>
      </c>
      <c r="D5" s="19" t="s">
        <v>227</v>
      </c>
      <c r="E5" s="19" t="s">
        <v>227</v>
      </c>
    </row>
    <row r="6" spans="1:5" x14ac:dyDescent="0.35">
      <c r="A6" s="20"/>
      <c r="B6" s="18" t="s">
        <v>13</v>
      </c>
      <c r="C6" s="18" t="s">
        <v>230</v>
      </c>
      <c r="D6" s="19" t="s">
        <v>227</v>
      </c>
      <c r="E6" s="19" t="s">
        <v>227</v>
      </c>
    </row>
    <row r="7" spans="1:5" x14ac:dyDescent="0.35">
      <c r="A7" s="20"/>
      <c r="B7" s="18" t="s">
        <v>231</v>
      </c>
      <c r="C7" s="18" t="s">
        <v>232</v>
      </c>
      <c r="D7" s="19" t="s">
        <v>233</v>
      </c>
      <c r="E7" s="19" t="s">
        <v>229</v>
      </c>
    </row>
    <row r="8" spans="1:5" x14ac:dyDescent="0.35">
      <c r="A8" s="20"/>
      <c r="B8" s="18" t="s">
        <v>64</v>
      </c>
      <c r="C8" s="18" t="s">
        <v>234</v>
      </c>
      <c r="D8" s="19" t="s">
        <v>233</v>
      </c>
      <c r="E8" s="19" t="s">
        <v>229</v>
      </c>
    </row>
    <row r="9" spans="1:5" x14ac:dyDescent="0.35">
      <c r="A9" s="20"/>
      <c r="B9" s="18" t="s">
        <v>75</v>
      </c>
      <c r="C9" s="18" t="s">
        <v>235</v>
      </c>
      <c r="D9" s="19" t="s">
        <v>227</v>
      </c>
      <c r="E9" s="19" t="s">
        <v>229</v>
      </c>
    </row>
    <row r="10" spans="1:5" x14ac:dyDescent="0.35">
      <c r="A10" s="20"/>
      <c r="B10" s="18" t="s">
        <v>236</v>
      </c>
      <c r="C10" s="18" t="s">
        <v>237</v>
      </c>
      <c r="D10" s="19" t="s">
        <v>227</v>
      </c>
      <c r="E10" s="19" t="s">
        <v>229</v>
      </c>
    </row>
    <row r="11" spans="1:5" x14ac:dyDescent="0.35">
      <c r="A11" s="20"/>
      <c r="B11" s="18" t="s">
        <v>132</v>
      </c>
      <c r="C11" s="18" t="s">
        <v>238</v>
      </c>
      <c r="D11" s="19" t="s">
        <v>227</v>
      </c>
      <c r="E11" s="19" t="s">
        <v>229</v>
      </c>
    </row>
    <row r="12" spans="1:5" x14ac:dyDescent="0.35">
      <c r="A12" s="20"/>
      <c r="B12" s="18" t="s">
        <v>239</v>
      </c>
      <c r="C12" s="18" t="s">
        <v>240</v>
      </c>
      <c r="D12" s="19" t="s">
        <v>227</v>
      </c>
      <c r="E12" s="19" t="s">
        <v>227</v>
      </c>
    </row>
    <row r="13" spans="1:5" x14ac:dyDescent="0.35">
      <c r="B13" s="21" t="s">
        <v>241</v>
      </c>
      <c r="C13" s="21" t="s">
        <v>242</v>
      </c>
      <c r="D13" s="22" t="s">
        <v>227</v>
      </c>
      <c r="E13" s="22" t="s">
        <v>227</v>
      </c>
    </row>
    <row r="14" spans="1:5" x14ac:dyDescent="0.35">
      <c r="A14" s="18"/>
      <c r="B14" s="18"/>
      <c r="C14" s="18"/>
      <c r="D14" s="19"/>
      <c r="E14" s="19"/>
    </row>
    <row r="15" spans="1:5" x14ac:dyDescent="0.35">
      <c r="E15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Rent Roll</vt:lpstr>
      <vt:lpstr>Community Overviews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Walker</dc:creator>
  <cp:lastModifiedBy>William Walker</cp:lastModifiedBy>
  <dcterms:created xsi:type="dcterms:W3CDTF">2025-01-13T18:17:43Z</dcterms:created>
  <dcterms:modified xsi:type="dcterms:W3CDTF">2025-01-23T14:19:05Z</dcterms:modified>
</cp:coreProperties>
</file>