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hprogroup-my.sharepoint.com/personal/william_walker_mhprogroup_com/Documents/MH Pro Group/Deal File/MHP Asheboro (Asheboro, SC)/4 Marketing Folder (External)/"/>
    </mc:Choice>
  </mc:AlternateContent>
  <xr:revisionPtr revIDLastSave="14" documentId="8_{2C68D04C-E866-4851-93C1-44060A13E88E}" xr6:coauthVersionLast="47" xr6:coauthVersionMax="47" xr10:uidLastSave="{87A80990-71A0-4E91-A90D-1E81F32D235D}"/>
  <bookViews>
    <workbookView xWindow="-110" yWindow="-110" windowWidth="19420" windowHeight="11500" xr2:uid="{884953AB-AE0E-4D70-9582-477EB5D90C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" l="1"/>
  <c r="O49" i="1"/>
  <c r="O48" i="1"/>
  <c r="O47" i="1"/>
  <c r="O46" i="1"/>
  <c r="O43" i="1"/>
  <c r="O42" i="1"/>
  <c r="O38" i="1"/>
  <c r="O37" i="1"/>
  <c r="O33" i="1"/>
  <c r="O32" i="1"/>
  <c r="O31" i="1"/>
  <c r="O28" i="1"/>
  <c r="O23" i="1"/>
  <c r="O22" i="1"/>
  <c r="O19" i="1"/>
  <c r="O20" i="1" s="1"/>
  <c r="O15" i="1"/>
  <c r="O14" i="1"/>
  <c r="O16" i="1" s="1"/>
  <c r="O11" i="1"/>
  <c r="O10" i="1"/>
  <c r="O7" i="1"/>
  <c r="O8" i="1" s="1"/>
  <c r="N44" i="1"/>
  <c r="M44" i="1"/>
  <c r="L44" i="1"/>
  <c r="K44" i="1"/>
  <c r="J44" i="1"/>
  <c r="I44" i="1"/>
  <c r="H44" i="1"/>
  <c r="G44" i="1"/>
  <c r="F44" i="1"/>
  <c r="E44" i="1"/>
  <c r="D44" i="1"/>
  <c r="C44" i="1"/>
  <c r="N39" i="1"/>
  <c r="M39" i="1"/>
  <c r="L39" i="1"/>
  <c r="K39" i="1"/>
  <c r="J39" i="1"/>
  <c r="I39" i="1"/>
  <c r="H39" i="1"/>
  <c r="G39" i="1"/>
  <c r="F39" i="1"/>
  <c r="E39" i="1"/>
  <c r="D39" i="1"/>
  <c r="C39" i="1"/>
  <c r="N34" i="1"/>
  <c r="M34" i="1"/>
  <c r="L34" i="1"/>
  <c r="K34" i="1"/>
  <c r="J34" i="1"/>
  <c r="I34" i="1"/>
  <c r="H34" i="1"/>
  <c r="G34" i="1"/>
  <c r="F34" i="1"/>
  <c r="E34" i="1"/>
  <c r="D34" i="1"/>
  <c r="C34" i="1"/>
  <c r="N20" i="1"/>
  <c r="M20" i="1"/>
  <c r="L20" i="1"/>
  <c r="K20" i="1"/>
  <c r="J20" i="1"/>
  <c r="I20" i="1"/>
  <c r="H20" i="1"/>
  <c r="G20" i="1"/>
  <c r="F20" i="1"/>
  <c r="E20" i="1"/>
  <c r="D20" i="1"/>
  <c r="C20" i="1"/>
  <c r="N8" i="1"/>
  <c r="M8" i="1"/>
  <c r="L8" i="1"/>
  <c r="K8" i="1"/>
  <c r="J8" i="1"/>
  <c r="I8" i="1"/>
  <c r="H8" i="1"/>
  <c r="G8" i="1"/>
  <c r="F8" i="1"/>
  <c r="E8" i="1"/>
  <c r="D8" i="1"/>
  <c r="C8" i="1"/>
  <c r="N16" i="1"/>
  <c r="N25" i="1" s="1"/>
  <c r="M16" i="1"/>
  <c r="L16" i="1"/>
  <c r="K16" i="1"/>
  <c r="J16" i="1"/>
  <c r="I16" i="1"/>
  <c r="H16" i="1"/>
  <c r="G16" i="1"/>
  <c r="F16" i="1"/>
  <c r="E16" i="1"/>
  <c r="D16" i="1"/>
  <c r="C16" i="1"/>
  <c r="O44" i="1" l="1"/>
  <c r="O39" i="1"/>
  <c r="E52" i="1"/>
  <c r="F25" i="1"/>
  <c r="F52" i="1"/>
  <c r="G52" i="1"/>
  <c r="J52" i="1"/>
  <c r="N52" i="1"/>
  <c r="C52" i="1"/>
  <c r="C53" i="1" s="1"/>
  <c r="O34" i="1"/>
  <c r="D52" i="1"/>
  <c r="D53" i="1" s="1"/>
  <c r="H52" i="1"/>
  <c r="H53" i="1" s="1"/>
  <c r="I52" i="1"/>
  <c r="I53" i="1" s="1"/>
  <c r="K52" i="1"/>
  <c r="L52" i="1"/>
  <c r="M52" i="1"/>
  <c r="M53" i="1" s="1"/>
  <c r="O25" i="1"/>
  <c r="D25" i="1"/>
  <c r="E25" i="1"/>
  <c r="E55" i="1" s="1"/>
  <c r="L25" i="1"/>
  <c r="G25" i="1"/>
  <c r="K25" i="1"/>
  <c r="H25" i="1"/>
  <c r="I25" i="1"/>
  <c r="J25" i="1"/>
  <c r="M25" i="1"/>
  <c r="C25" i="1"/>
  <c r="H55" i="1" l="1"/>
  <c r="N55" i="1"/>
  <c r="N53" i="1"/>
  <c r="I55" i="1"/>
  <c r="J53" i="1"/>
  <c r="G53" i="1"/>
  <c r="L53" i="1"/>
  <c r="E53" i="1"/>
  <c r="F53" i="1"/>
  <c r="C55" i="1"/>
  <c r="K53" i="1"/>
  <c r="F55" i="1"/>
  <c r="O52" i="1"/>
  <c r="J55" i="1"/>
  <c r="G55" i="1"/>
  <c r="L55" i="1"/>
  <c r="K55" i="1"/>
  <c r="M55" i="1"/>
  <c r="D55" i="1"/>
  <c r="O55" i="1" l="1"/>
  <c r="O53" i="1"/>
</calcChain>
</file>

<file path=xl/sharedStrings.xml><?xml version="1.0" encoding="utf-8"?>
<sst xmlns="http://schemas.openxmlformats.org/spreadsheetml/2006/main" count="54" uniqueCount="53">
  <si>
    <t>12.54.66</t>
  </si>
  <si>
    <t>Rental Income</t>
  </si>
  <si>
    <t>Lot Rent Income</t>
  </si>
  <si>
    <t>Total Rental Income</t>
  </si>
  <si>
    <t>Late Fees</t>
  </si>
  <si>
    <t>NSF Fees</t>
  </si>
  <si>
    <t>Concessions</t>
  </si>
  <si>
    <t>Work Credit</t>
  </si>
  <si>
    <t>Other Concessions</t>
  </si>
  <si>
    <t>Total Concessions</t>
  </si>
  <si>
    <t>Utility Income</t>
  </si>
  <si>
    <t>Water &amp; Sewer</t>
  </si>
  <si>
    <t>Total Utility Income</t>
  </si>
  <si>
    <t>Prepaid Income</t>
  </si>
  <si>
    <t>Violation Income</t>
  </si>
  <si>
    <t>Total Income</t>
  </si>
  <si>
    <t xml:space="preserve">Jan. </t>
  </si>
  <si>
    <t xml:space="preserve">Feb. </t>
  </si>
  <si>
    <t xml:space="preserve">Mar. </t>
  </si>
  <si>
    <t xml:space="preserve">Apr. </t>
  </si>
  <si>
    <t xml:space="preserve">May. </t>
  </si>
  <si>
    <t xml:space="preserve">Jun. </t>
  </si>
  <si>
    <t xml:space="preserve">Jul. </t>
  </si>
  <si>
    <t xml:space="preserve">Aug. </t>
  </si>
  <si>
    <t>Sep.</t>
  </si>
  <si>
    <t>Oct.</t>
  </si>
  <si>
    <t>Nov.</t>
  </si>
  <si>
    <t>Dec.</t>
  </si>
  <si>
    <t xml:space="preserve">Expenses: </t>
  </si>
  <si>
    <t>Office Expense</t>
  </si>
  <si>
    <t xml:space="preserve">Utilities </t>
  </si>
  <si>
    <t>Electric</t>
  </si>
  <si>
    <t>Waste Management</t>
  </si>
  <si>
    <t>Total Utilities</t>
  </si>
  <si>
    <t>Taxes</t>
  </si>
  <si>
    <t>Property Taxes</t>
  </si>
  <si>
    <t>Utility Taxes</t>
  </si>
  <si>
    <t>Total Taxes</t>
  </si>
  <si>
    <t xml:space="preserve">Insurance </t>
  </si>
  <si>
    <t>Liability Insurance</t>
  </si>
  <si>
    <t>Umbrella Insurance</t>
  </si>
  <si>
    <t>Total Insurance</t>
  </si>
  <si>
    <t>Management Fee</t>
  </si>
  <si>
    <t>Repairs &amp; Maintenance</t>
  </si>
  <si>
    <t>Plumbing</t>
  </si>
  <si>
    <t>Landscaping</t>
  </si>
  <si>
    <t>Legal &amp; Professional</t>
  </si>
  <si>
    <t>Expenses - Total</t>
  </si>
  <si>
    <t>Net Operating Income</t>
  </si>
  <si>
    <t>Total</t>
  </si>
  <si>
    <t>2024 P&amp;L - Asheboro MHC (Asheboro, NC)</t>
  </si>
  <si>
    <t xml:space="preserve">Income: </t>
  </si>
  <si>
    <t>Expenses as % of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</si>
</sst>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left" indent="2"/>
    </xf>
    <xf numFmtId="0" fontId="3" fillId="0" borderId="0" xfId="0" applyFont="1"/>
    <xf numFmtId="9" fontId="3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87416-933B-4CDA-BF47-23B30DE174CA}">
  <dimension ref="A1:O55"/>
  <sheetViews>
    <sheetView showGridLines="0" tabSelected="1" topLeftCell="A7" workbookViewId="0">
      <selection activeCell="Q11" sqref="Q11"/>
    </sheetView>
  </sheetViews>
  <sheetFormatPr defaultRowHeight="14.5" x14ac:dyDescent="0.35"/>
  <cols>
    <col min="2" max="2" width="22.36328125" bestFit="1" customWidth="1"/>
    <col min="3" max="15" width="8.36328125" style="7" customWidth="1"/>
  </cols>
  <sheetData>
    <row r="1" spans="1:15" x14ac:dyDescent="0.35">
      <c r="A1" s="1" t="s">
        <v>50</v>
      </c>
    </row>
    <row r="2" spans="1:15" x14ac:dyDescent="0.35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s="1" customFormat="1" x14ac:dyDescent="0.35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35">
      <c r="B4" s="2"/>
      <c r="C4" s="8" t="s">
        <v>16</v>
      </c>
      <c r="D4" s="8" t="s">
        <v>17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 t="s">
        <v>23</v>
      </c>
      <c r="K4" s="8" t="s">
        <v>24</v>
      </c>
      <c r="L4" s="8" t="s">
        <v>25</v>
      </c>
      <c r="M4" s="8" t="s">
        <v>26</v>
      </c>
      <c r="N4" s="8" t="s">
        <v>27</v>
      </c>
      <c r="O4" s="8" t="s">
        <v>49</v>
      </c>
    </row>
    <row r="5" spans="1:15" x14ac:dyDescent="0.35">
      <c r="B5" s="1" t="s">
        <v>51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x14ac:dyDescent="0.35">
      <c r="B6" s="3" t="s">
        <v>1</v>
      </c>
    </row>
    <row r="7" spans="1:15" x14ac:dyDescent="0.35">
      <c r="B7" s="10" t="s">
        <v>2</v>
      </c>
      <c r="C7" s="6">
        <v>9642.34</v>
      </c>
      <c r="D7" s="6">
        <v>12345.47</v>
      </c>
      <c r="E7" s="6">
        <v>11633.99</v>
      </c>
      <c r="F7" s="6">
        <v>11004.54</v>
      </c>
      <c r="G7" s="6">
        <v>11911.59</v>
      </c>
      <c r="H7" s="6">
        <v>11829.11</v>
      </c>
      <c r="I7" s="6">
        <v>11754.43</v>
      </c>
      <c r="J7" s="6">
        <v>10975.31</v>
      </c>
      <c r="K7" s="6">
        <v>11001.95</v>
      </c>
      <c r="L7" s="6" t="s">
        <v>0</v>
      </c>
      <c r="M7" s="6">
        <v>10984.22</v>
      </c>
      <c r="N7" s="6">
        <v>10618.76</v>
      </c>
      <c r="O7" s="6">
        <f t="shared" ref="O7" si="0">SUM(C7:N7)</f>
        <v>123701.70999999999</v>
      </c>
    </row>
    <row r="8" spans="1:15" x14ac:dyDescent="0.35">
      <c r="B8" s="3" t="s">
        <v>3</v>
      </c>
      <c r="C8" s="7">
        <f>C7</f>
        <v>9642.34</v>
      </c>
      <c r="D8" s="7">
        <f t="shared" ref="D8:O8" si="1">D7</f>
        <v>12345.47</v>
      </c>
      <c r="E8" s="7">
        <f t="shared" si="1"/>
        <v>11633.99</v>
      </c>
      <c r="F8" s="7">
        <f t="shared" si="1"/>
        <v>11004.54</v>
      </c>
      <c r="G8" s="7">
        <f t="shared" si="1"/>
        <v>11911.59</v>
      </c>
      <c r="H8" s="7">
        <f t="shared" si="1"/>
        <v>11829.11</v>
      </c>
      <c r="I8" s="7">
        <f t="shared" si="1"/>
        <v>11754.43</v>
      </c>
      <c r="J8" s="7">
        <f t="shared" si="1"/>
        <v>10975.31</v>
      </c>
      <c r="K8" s="7">
        <f t="shared" si="1"/>
        <v>11001.95</v>
      </c>
      <c r="L8" s="7" t="str">
        <f t="shared" si="1"/>
        <v>12.54.66</v>
      </c>
      <c r="M8" s="7">
        <f t="shared" si="1"/>
        <v>10984.22</v>
      </c>
      <c r="N8" s="7">
        <f t="shared" si="1"/>
        <v>10618.76</v>
      </c>
      <c r="O8" s="7">
        <f t="shared" si="1"/>
        <v>123701.70999999999</v>
      </c>
    </row>
    <row r="9" spans="1:15" x14ac:dyDescent="0.35">
      <c r="B9" s="3"/>
    </row>
    <row r="10" spans="1:15" x14ac:dyDescent="0.35">
      <c r="B10" s="3" t="s">
        <v>4</v>
      </c>
      <c r="C10" s="7">
        <v>100.11</v>
      </c>
      <c r="D10" s="7">
        <v>209.84</v>
      </c>
      <c r="E10" s="7">
        <v>103.34</v>
      </c>
      <c r="F10" s="7">
        <v>12.3</v>
      </c>
      <c r="G10" s="7">
        <v>69.14</v>
      </c>
      <c r="H10" s="7">
        <v>33</v>
      </c>
      <c r="J10" s="7">
        <v>88.93</v>
      </c>
      <c r="K10" s="7">
        <v>121.19</v>
      </c>
      <c r="L10" s="7">
        <v>118.65</v>
      </c>
      <c r="M10" s="7">
        <v>149.41999999999999</v>
      </c>
      <c r="N10" s="7">
        <v>119.89</v>
      </c>
      <c r="O10" s="7">
        <f>SUM(C10:N10)</f>
        <v>1125.8100000000002</v>
      </c>
    </row>
    <row r="11" spans="1:15" x14ac:dyDescent="0.35">
      <c r="B11" s="3" t="s">
        <v>5</v>
      </c>
      <c r="E11" s="7">
        <v>25</v>
      </c>
      <c r="K11" s="7">
        <v>25</v>
      </c>
      <c r="O11" s="7">
        <f>SUM(C11:N11)</f>
        <v>50</v>
      </c>
    </row>
    <row r="12" spans="1:15" x14ac:dyDescent="0.35">
      <c r="B12" s="3"/>
    </row>
    <row r="13" spans="1:15" x14ac:dyDescent="0.35">
      <c r="B13" s="3" t="s">
        <v>6</v>
      </c>
    </row>
    <row r="14" spans="1:15" x14ac:dyDescent="0.35">
      <c r="B14" s="10" t="s">
        <v>7</v>
      </c>
      <c r="L14" s="7">
        <v>-200</v>
      </c>
      <c r="O14" s="7">
        <f t="shared" ref="O14:O15" si="2">SUM(C14:N14)</f>
        <v>-200</v>
      </c>
    </row>
    <row r="15" spans="1:15" x14ac:dyDescent="0.35">
      <c r="B15" s="10" t="s">
        <v>8</v>
      </c>
      <c r="C15" s="6">
        <v>-75</v>
      </c>
      <c r="D15" s="6">
        <v>-75</v>
      </c>
      <c r="E15" s="6">
        <v>-75</v>
      </c>
      <c r="F15" s="6">
        <v>-75</v>
      </c>
      <c r="G15" s="6">
        <v>-75</v>
      </c>
      <c r="H15" s="6">
        <v>-150</v>
      </c>
      <c r="I15" s="6"/>
      <c r="J15" s="6">
        <v>-75</v>
      </c>
      <c r="K15" s="6">
        <v>-150</v>
      </c>
      <c r="L15" s="6"/>
      <c r="M15" s="6">
        <v>-75</v>
      </c>
      <c r="N15" s="6">
        <v>-149.37</v>
      </c>
      <c r="O15" s="6">
        <f t="shared" si="2"/>
        <v>-974.37</v>
      </c>
    </row>
    <row r="16" spans="1:15" x14ac:dyDescent="0.35">
      <c r="B16" s="3" t="s">
        <v>9</v>
      </c>
      <c r="C16" s="7">
        <f>SUM(C14:C15)</f>
        <v>-75</v>
      </c>
      <c r="D16" s="7">
        <f t="shared" ref="D16:O16" si="3">SUM(D14:D15)</f>
        <v>-75</v>
      </c>
      <c r="E16" s="7">
        <f t="shared" si="3"/>
        <v>-75</v>
      </c>
      <c r="F16" s="7">
        <f t="shared" si="3"/>
        <v>-75</v>
      </c>
      <c r="G16" s="7">
        <f t="shared" si="3"/>
        <v>-75</v>
      </c>
      <c r="H16" s="7">
        <f t="shared" si="3"/>
        <v>-150</v>
      </c>
      <c r="I16" s="7">
        <f t="shared" si="3"/>
        <v>0</v>
      </c>
      <c r="J16" s="7">
        <f t="shared" si="3"/>
        <v>-75</v>
      </c>
      <c r="K16" s="7">
        <f t="shared" si="3"/>
        <v>-150</v>
      </c>
      <c r="L16" s="7">
        <f t="shared" si="3"/>
        <v>-200</v>
      </c>
      <c r="M16" s="7">
        <f t="shared" si="3"/>
        <v>-75</v>
      </c>
      <c r="N16" s="7">
        <f t="shared" si="3"/>
        <v>-149.37</v>
      </c>
      <c r="O16" s="7">
        <f t="shared" si="3"/>
        <v>-1174.3699999999999</v>
      </c>
    </row>
    <row r="17" spans="2:15" x14ac:dyDescent="0.35">
      <c r="B17" s="3"/>
    </row>
    <row r="18" spans="2:15" x14ac:dyDescent="0.35">
      <c r="B18" s="3" t="s">
        <v>10</v>
      </c>
    </row>
    <row r="19" spans="2:15" x14ac:dyDescent="0.35">
      <c r="B19" s="10" t="s">
        <v>11</v>
      </c>
      <c r="C19" s="6">
        <v>701.66</v>
      </c>
      <c r="D19" s="6">
        <v>759.46</v>
      </c>
      <c r="E19" s="6">
        <v>747.94</v>
      </c>
      <c r="F19" s="6">
        <v>597.66999999999996</v>
      </c>
      <c r="G19" s="6">
        <v>801.25</v>
      </c>
      <c r="H19" s="6">
        <v>898.99</v>
      </c>
      <c r="I19" s="6">
        <v>923.64</v>
      </c>
      <c r="J19" s="6">
        <v>830.63</v>
      </c>
      <c r="K19" s="6">
        <v>751.2</v>
      </c>
      <c r="L19" s="6">
        <v>802.45</v>
      </c>
      <c r="M19" s="6">
        <v>597.59</v>
      </c>
      <c r="N19" s="6">
        <v>705.32</v>
      </c>
      <c r="O19" s="6">
        <f t="shared" ref="O19" si="4">SUM(C19:N19)</f>
        <v>9117.7999999999993</v>
      </c>
    </row>
    <row r="20" spans="2:15" x14ac:dyDescent="0.35">
      <c r="B20" s="3" t="s">
        <v>12</v>
      </c>
      <c r="C20" s="7">
        <f>C19</f>
        <v>701.66</v>
      </c>
      <c r="D20" s="7">
        <f t="shared" ref="D20:O20" si="5">D19</f>
        <v>759.46</v>
      </c>
      <c r="E20" s="7">
        <f t="shared" si="5"/>
        <v>747.94</v>
      </c>
      <c r="F20" s="7">
        <f t="shared" si="5"/>
        <v>597.66999999999996</v>
      </c>
      <c r="G20" s="7">
        <f t="shared" si="5"/>
        <v>801.25</v>
      </c>
      <c r="H20" s="7">
        <f t="shared" si="5"/>
        <v>898.99</v>
      </c>
      <c r="I20" s="7">
        <f t="shared" si="5"/>
        <v>923.64</v>
      </c>
      <c r="J20" s="7">
        <f t="shared" si="5"/>
        <v>830.63</v>
      </c>
      <c r="K20" s="7">
        <f t="shared" si="5"/>
        <v>751.2</v>
      </c>
      <c r="L20" s="7">
        <f t="shared" si="5"/>
        <v>802.45</v>
      </c>
      <c r="M20" s="7">
        <f t="shared" si="5"/>
        <v>597.59</v>
      </c>
      <c r="N20" s="7">
        <f t="shared" si="5"/>
        <v>705.32</v>
      </c>
      <c r="O20" s="7">
        <f t="shared" si="5"/>
        <v>9117.7999999999993</v>
      </c>
    </row>
    <row r="21" spans="2:15" x14ac:dyDescent="0.35">
      <c r="B21" s="3"/>
    </row>
    <row r="22" spans="2:15" x14ac:dyDescent="0.35">
      <c r="B22" s="3" t="s">
        <v>13</v>
      </c>
      <c r="C22" s="7">
        <v>404.77</v>
      </c>
      <c r="D22" s="7">
        <v>0.55000000000000004</v>
      </c>
      <c r="E22" s="7">
        <v>1104.05</v>
      </c>
      <c r="F22" s="7">
        <v>-1075.22</v>
      </c>
      <c r="G22" s="7">
        <v>776.92</v>
      </c>
      <c r="H22" s="7">
        <v>-443.87</v>
      </c>
      <c r="I22" s="7">
        <v>90.34</v>
      </c>
      <c r="J22" s="7">
        <v>-318.82</v>
      </c>
      <c r="K22" s="7">
        <v>-781.6</v>
      </c>
      <c r="L22" s="7">
        <v>699.84</v>
      </c>
      <c r="M22" s="7">
        <v>148.03</v>
      </c>
      <c r="N22" s="7">
        <v>677.84</v>
      </c>
      <c r="O22" s="7">
        <f t="shared" ref="O22:O23" si="6">SUM(C22:N22)</f>
        <v>1282.83</v>
      </c>
    </row>
    <row r="23" spans="2:15" x14ac:dyDescent="0.35">
      <c r="B23" s="3" t="s">
        <v>14</v>
      </c>
      <c r="D23" s="7">
        <v>42.75</v>
      </c>
      <c r="E23" s="7">
        <v>32.25</v>
      </c>
      <c r="J23" s="7">
        <v>40</v>
      </c>
      <c r="K23" s="7">
        <v>75</v>
      </c>
      <c r="L23" s="7">
        <v>25</v>
      </c>
      <c r="M23" s="7">
        <v>50</v>
      </c>
      <c r="N23" s="7">
        <v>200</v>
      </c>
      <c r="O23" s="7">
        <f t="shared" si="6"/>
        <v>465</v>
      </c>
    </row>
    <row r="24" spans="2:15" x14ac:dyDescent="0.3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s="1" customFormat="1" x14ac:dyDescent="0.35">
      <c r="B25" s="1" t="s">
        <v>15</v>
      </c>
      <c r="C25" s="9">
        <f>SUM(C20:C23,C16,C8:C11)</f>
        <v>10773.880000000001</v>
      </c>
      <c r="D25" s="9">
        <f t="shared" ref="D25:O25" si="7">SUM(D20:D23,D16,D8:D11)</f>
        <v>13283.07</v>
      </c>
      <c r="E25" s="9">
        <f t="shared" si="7"/>
        <v>13571.57</v>
      </c>
      <c r="F25" s="9">
        <f t="shared" si="7"/>
        <v>10464.290000000001</v>
      </c>
      <c r="G25" s="9">
        <f t="shared" si="7"/>
        <v>13483.9</v>
      </c>
      <c r="H25" s="9">
        <f t="shared" si="7"/>
        <v>12167.230000000001</v>
      </c>
      <c r="I25" s="9">
        <f t="shared" si="7"/>
        <v>12768.41</v>
      </c>
      <c r="J25" s="9">
        <f t="shared" si="7"/>
        <v>11541.05</v>
      </c>
      <c r="K25" s="9">
        <f t="shared" si="7"/>
        <v>11042.740000000002</v>
      </c>
      <c r="L25" s="9">
        <f t="shared" si="7"/>
        <v>1445.94</v>
      </c>
      <c r="M25" s="9">
        <f t="shared" si="7"/>
        <v>11854.26</v>
      </c>
      <c r="N25" s="9">
        <f t="shared" si="7"/>
        <v>12172.439999999999</v>
      </c>
      <c r="O25" s="9">
        <f t="shared" si="7"/>
        <v>134568.78</v>
      </c>
    </row>
    <row r="27" spans="2:15" x14ac:dyDescent="0.35">
      <c r="B27" s="1" t="s">
        <v>28</v>
      </c>
    </row>
    <row r="28" spans="2:15" x14ac:dyDescent="0.35">
      <c r="B28" s="3" t="s">
        <v>29</v>
      </c>
      <c r="C28" s="7">
        <v>19.82</v>
      </c>
      <c r="D28" s="7">
        <v>59.95</v>
      </c>
      <c r="E28" s="7">
        <v>43.46</v>
      </c>
      <c r="F28" s="7">
        <v>17.8</v>
      </c>
      <c r="G28" s="7">
        <v>32.93</v>
      </c>
      <c r="H28" s="7">
        <v>18.690000000000001</v>
      </c>
      <c r="I28" s="7">
        <v>23.77</v>
      </c>
      <c r="J28" s="7">
        <v>16.91</v>
      </c>
      <c r="K28" s="7">
        <v>19.809999999999999</v>
      </c>
      <c r="L28" s="7">
        <v>23.05</v>
      </c>
      <c r="M28" s="7">
        <v>17.86</v>
      </c>
      <c r="N28" s="7">
        <v>20.96</v>
      </c>
      <c r="O28" s="7">
        <f>SUM(C28:N28)</f>
        <v>315.01000000000005</v>
      </c>
    </row>
    <row r="29" spans="2:15" x14ac:dyDescent="0.35">
      <c r="B29" s="3"/>
    </row>
    <row r="30" spans="2:15" x14ac:dyDescent="0.35">
      <c r="B30" s="3" t="s">
        <v>30</v>
      </c>
    </row>
    <row r="31" spans="2:15" x14ac:dyDescent="0.35">
      <c r="B31" s="10" t="s">
        <v>11</v>
      </c>
      <c r="C31" s="7">
        <v>1043.83</v>
      </c>
      <c r="D31" s="7">
        <v>1131.8</v>
      </c>
      <c r="E31" s="7">
        <v>1115.78</v>
      </c>
      <c r="F31" s="7">
        <v>1026.19</v>
      </c>
      <c r="G31" s="7">
        <v>1051.8800000000001</v>
      </c>
      <c r="H31" s="7">
        <v>911.73</v>
      </c>
      <c r="I31" s="7">
        <v>1403.32</v>
      </c>
      <c r="J31" s="7">
        <v>1363.13</v>
      </c>
      <c r="K31" s="7">
        <v>1557.8</v>
      </c>
      <c r="L31" s="7">
        <v>1594.62</v>
      </c>
      <c r="M31" s="7">
        <v>1195.78</v>
      </c>
      <c r="N31" s="7">
        <v>1374.1</v>
      </c>
      <c r="O31" s="7">
        <f t="shared" ref="O31:O33" si="8">SUM(C31:N31)</f>
        <v>14769.96</v>
      </c>
    </row>
    <row r="32" spans="2:15" x14ac:dyDescent="0.35">
      <c r="B32" s="10" t="s">
        <v>31</v>
      </c>
      <c r="C32" s="7">
        <v>98.84</v>
      </c>
      <c r="D32" s="7">
        <v>101.73</v>
      </c>
      <c r="E32" s="7">
        <v>103.56</v>
      </c>
      <c r="F32" s="7">
        <v>103.56</v>
      </c>
      <c r="G32" s="7">
        <v>103.56</v>
      </c>
      <c r="H32" s="7">
        <v>103.56</v>
      </c>
      <c r="I32" s="7">
        <v>103.56</v>
      </c>
      <c r="J32" s="7">
        <v>102.52</v>
      </c>
      <c r="K32" s="7">
        <v>101.4</v>
      </c>
      <c r="L32" s="7">
        <v>101.4</v>
      </c>
      <c r="M32" s="7">
        <v>102.95</v>
      </c>
      <c r="N32" s="7">
        <v>104.63</v>
      </c>
      <c r="O32" s="7">
        <f t="shared" si="8"/>
        <v>1231.27</v>
      </c>
    </row>
    <row r="33" spans="2:15" x14ac:dyDescent="0.35">
      <c r="B33" s="10" t="s">
        <v>32</v>
      </c>
      <c r="C33" s="6">
        <v>250</v>
      </c>
      <c r="D33" s="6">
        <v>250</v>
      </c>
      <c r="E33" s="6">
        <v>250</v>
      </c>
      <c r="F33" s="6">
        <v>250</v>
      </c>
      <c r="G33" s="6">
        <v>250</v>
      </c>
      <c r="H33" s="6">
        <v>250</v>
      </c>
      <c r="I33" s="6">
        <v>595</v>
      </c>
      <c r="J33" s="6">
        <v>250</v>
      </c>
      <c r="K33" s="6">
        <v>250</v>
      </c>
      <c r="L33" s="6">
        <v>280</v>
      </c>
      <c r="M33" s="6">
        <v>250</v>
      </c>
      <c r="N33" s="6">
        <v>650</v>
      </c>
      <c r="O33" s="6">
        <f t="shared" si="8"/>
        <v>3775</v>
      </c>
    </row>
    <row r="34" spans="2:15" x14ac:dyDescent="0.35">
      <c r="B34" s="3" t="s">
        <v>33</v>
      </c>
      <c r="C34" s="7">
        <f>SUM(C31:C33)</f>
        <v>1392.6699999999998</v>
      </c>
      <c r="D34" s="7">
        <f t="shared" ref="D34:O34" si="9">SUM(D31:D33)</f>
        <v>1483.53</v>
      </c>
      <c r="E34" s="7">
        <f t="shared" si="9"/>
        <v>1469.34</v>
      </c>
      <c r="F34" s="7">
        <f t="shared" si="9"/>
        <v>1379.75</v>
      </c>
      <c r="G34" s="7">
        <f t="shared" si="9"/>
        <v>1405.44</v>
      </c>
      <c r="H34" s="7">
        <f t="shared" si="9"/>
        <v>1265.29</v>
      </c>
      <c r="I34" s="7">
        <f t="shared" si="9"/>
        <v>2101.88</v>
      </c>
      <c r="J34" s="7">
        <f t="shared" si="9"/>
        <v>1715.65</v>
      </c>
      <c r="K34" s="7">
        <f t="shared" si="9"/>
        <v>1909.2</v>
      </c>
      <c r="L34" s="7">
        <f t="shared" si="9"/>
        <v>1976.02</v>
      </c>
      <c r="M34" s="7">
        <f t="shared" si="9"/>
        <v>1548.73</v>
      </c>
      <c r="N34" s="7">
        <f t="shared" si="9"/>
        <v>2128.73</v>
      </c>
      <c r="O34" s="7">
        <f t="shared" si="9"/>
        <v>19776.23</v>
      </c>
    </row>
    <row r="35" spans="2:15" x14ac:dyDescent="0.35">
      <c r="B35" s="3"/>
    </row>
    <row r="36" spans="2:15" x14ac:dyDescent="0.35">
      <c r="B36" s="3" t="s">
        <v>34</v>
      </c>
    </row>
    <row r="37" spans="2:15" x14ac:dyDescent="0.35">
      <c r="B37" s="10" t="s">
        <v>35</v>
      </c>
      <c r="C37" s="7">
        <v>781</v>
      </c>
      <c r="D37" s="7">
        <v>781</v>
      </c>
      <c r="E37" s="7">
        <v>781</v>
      </c>
      <c r="F37" s="7">
        <v>781</v>
      </c>
      <c r="G37" s="7">
        <v>781</v>
      </c>
      <c r="H37" s="7">
        <v>781</v>
      </c>
      <c r="I37" s="7">
        <v>781</v>
      </c>
      <c r="J37" s="7">
        <v>781</v>
      </c>
      <c r="K37" s="7">
        <v>781</v>
      </c>
      <c r="L37" s="7">
        <v>781</v>
      </c>
      <c r="M37" s="7">
        <v>781</v>
      </c>
      <c r="N37" s="7">
        <v>785.96</v>
      </c>
      <c r="O37" s="7">
        <f t="shared" ref="O37:O38" si="10">SUM(C37:N37)</f>
        <v>9376.9599999999991</v>
      </c>
    </row>
    <row r="38" spans="2:15" x14ac:dyDescent="0.35">
      <c r="B38" s="10" t="s">
        <v>36</v>
      </c>
      <c r="C38" s="6"/>
      <c r="D38" s="6"/>
      <c r="E38" s="6"/>
      <c r="F38" s="6"/>
      <c r="G38" s="6"/>
      <c r="H38" s="6"/>
      <c r="I38" s="6"/>
      <c r="J38" s="6"/>
      <c r="K38" s="6"/>
      <c r="L38" s="6">
        <v>25</v>
      </c>
      <c r="M38" s="6"/>
      <c r="N38" s="6"/>
      <c r="O38" s="6">
        <f t="shared" si="10"/>
        <v>25</v>
      </c>
    </row>
    <row r="39" spans="2:15" x14ac:dyDescent="0.35">
      <c r="B39" s="3" t="s">
        <v>37</v>
      </c>
      <c r="C39" s="7">
        <f>SUM(C37:C38)</f>
        <v>781</v>
      </c>
      <c r="D39" s="7">
        <f t="shared" ref="D39:O39" si="11">SUM(D37:D38)</f>
        <v>781</v>
      </c>
      <c r="E39" s="7">
        <f t="shared" si="11"/>
        <v>781</v>
      </c>
      <c r="F39" s="7">
        <f t="shared" si="11"/>
        <v>781</v>
      </c>
      <c r="G39" s="7">
        <f t="shared" si="11"/>
        <v>781</v>
      </c>
      <c r="H39" s="7">
        <f t="shared" si="11"/>
        <v>781</v>
      </c>
      <c r="I39" s="7">
        <f t="shared" si="11"/>
        <v>781</v>
      </c>
      <c r="J39" s="7">
        <f t="shared" si="11"/>
        <v>781</v>
      </c>
      <c r="K39" s="7">
        <f t="shared" si="11"/>
        <v>781</v>
      </c>
      <c r="L39" s="7">
        <f t="shared" si="11"/>
        <v>806</v>
      </c>
      <c r="M39" s="7">
        <f t="shared" si="11"/>
        <v>781</v>
      </c>
      <c r="N39" s="7">
        <f t="shared" si="11"/>
        <v>785.96</v>
      </c>
      <c r="O39" s="7">
        <f t="shared" si="11"/>
        <v>9401.9599999999991</v>
      </c>
    </row>
    <row r="40" spans="2:15" x14ac:dyDescent="0.35">
      <c r="B40" s="3"/>
    </row>
    <row r="41" spans="2:15" x14ac:dyDescent="0.35">
      <c r="B41" s="3" t="s">
        <v>38</v>
      </c>
    </row>
    <row r="42" spans="2:15" x14ac:dyDescent="0.35">
      <c r="B42" s="10" t="s">
        <v>39</v>
      </c>
      <c r="C42" s="7">
        <v>50</v>
      </c>
      <c r="D42" s="7">
        <v>50</v>
      </c>
      <c r="E42" s="7">
        <v>50</v>
      </c>
      <c r="F42" s="7">
        <v>50</v>
      </c>
      <c r="G42" s="7">
        <v>50</v>
      </c>
      <c r="H42" s="7">
        <v>50</v>
      </c>
      <c r="I42" s="7">
        <v>50</v>
      </c>
      <c r="J42" s="7">
        <v>50</v>
      </c>
      <c r="K42" s="7">
        <v>50</v>
      </c>
      <c r="L42" s="7">
        <v>50</v>
      </c>
      <c r="M42" s="7">
        <v>50</v>
      </c>
      <c r="N42" s="7">
        <v>50</v>
      </c>
      <c r="O42" s="7">
        <f t="shared" ref="O42:O43" si="12">SUM(C42:N42)</f>
        <v>600</v>
      </c>
    </row>
    <row r="43" spans="2:15" x14ac:dyDescent="0.35">
      <c r="B43" s="10" t="s">
        <v>40</v>
      </c>
      <c r="C43" s="6">
        <v>75</v>
      </c>
      <c r="D43" s="6">
        <v>75</v>
      </c>
      <c r="E43" s="6">
        <v>75</v>
      </c>
      <c r="F43" s="6">
        <v>75</v>
      </c>
      <c r="G43" s="6">
        <v>75</v>
      </c>
      <c r="H43" s="6">
        <v>75</v>
      </c>
      <c r="I43" s="6">
        <v>75</v>
      </c>
      <c r="J43" s="6">
        <v>75</v>
      </c>
      <c r="K43" s="6">
        <v>75</v>
      </c>
      <c r="L43" s="6">
        <v>75</v>
      </c>
      <c r="M43" s="6">
        <v>75</v>
      </c>
      <c r="N43" s="6">
        <v>75</v>
      </c>
      <c r="O43" s="6">
        <f t="shared" si="12"/>
        <v>900</v>
      </c>
    </row>
    <row r="44" spans="2:15" x14ac:dyDescent="0.35">
      <c r="B44" s="3" t="s">
        <v>41</v>
      </c>
      <c r="C44" s="7">
        <f>SUM(C42:C43)</f>
        <v>125</v>
      </c>
      <c r="D44" s="7">
        <f t="shared" ref="D44:O44" si="13">SUM(D42:D43)</f>
        <v>125</v>
      </c>
      <c r="E44" s="7">
        <f t="shared" si="13"/>
        <v>125</v>
      </c>
      <c r="F44" s="7">
        <f t="shared" si="13"/>
        <v>125</v>
      </c>
      <c r="G44" s="7">
        <f t="shared" si="13"/>
        <v>125</v>
      </c>
      <c r="H44" s="7">
        <f t="shared" si="13"/>
        <v>125</v>
      </c>
      <c r="I44" s="7">
        <f t="shared" si="13"/>
        <v>125</v>
      </c>
      <c r="J44" s="7">
        <f t="shared" si="13"/>
        <v>125</v>
      </c>
      <c r="K44" s="7">
        <f t="shared" si="13"/>
        <v>125</v>
      </c>
      <c r="L44" s="7">
        <f t="shared" si="13"/>
        <v>125</v>
      </c>
      <c r="M44" s="7">
        <f t="shared" si="13"/>
        <v>125</v>
      </c>
      <c r="N44" s="7">
        <f t="shared" si="13"/>
        <v>125</v>
      </c>
      <c r="O44" s="7">
        <f t="shared" si="13"/>
        <v>1500</v>
      </c>
    </row>
    <row r="45" spans="2:15" x14ac:dyDescent="0.35">
      <c r="B45" s="3"/>
    </row>
    <row r="46" spans="2:15" x14ac:dyDescent="0.35">
      <c r="B46" s="3" t="s">
        <v>42</v>
      </c>
      <c r="C46" s="7">
        <v>964.23</v>
      </c>
      <c r="D46" s="7">
        <v>1234.55</v>
      </c>
      <c r="E46" s="7">
        <v>1163.4000000000001</v>
      </c>
      <c r="F46" s="7">
        <v>1100.45</v>
      </c>
      <c r="G46" s="7">
        <v>1191.1600000000001</v>
      </c>
      <c r="H46" s="7">
        <v>1182.9100000000001</v>
      </c>
      <c r="I46" s="7">
        <v>1175.47</v>
      </c>
      <c r="J46" s="7">
        <v>1127.45</v>
      </c>
      <c r="K46" s="7">
        <v>1066.04</v>
      </c>
      <c r="L46" s="7">
        <v>1205.47</v>
      </c>
      <c r="M46" s="7">
        <v>1098.42</v>
      </c>
      <c r="N46" s="7">
        <v>1061.8800000000001</v>
      </c>
      <c r="O46" s="7">
        <f t="shared" ref="O46:O50" si="14">SUM(C46:N46)</f>
        <v>13571.43</v>
      </c>
    </row>
    <row r="47" spans="2:15" x14ac:dyDescent="0.35">
      <c r="B47" s="3" t="s">
        <v>43</v>
      </c>
      <c r="C47" s="7">
        <v>400</v>
      </c>
      <c r="D47" s="7">
        <v>300</v>
      </c>
      <c r="E47" s="7">
        <v>100</v>
      </c>
      <c r="G47" s="7">
        <v>218.04</v>
      </c>
      <c r="H47" s="7">
        <v>340</v>
      </c>
      <c r="I47" s="7">
        <v>300</v>
      </c>
      <c r="J47" s="7">
        <v>500</v>
      </c>
      <c r="K47" s="7">
        <v>300</v>
      </c>
      <c r="L47" s="7">
        <v>300</v>
      </c>
      <c r="M47" s="7">
        <v>400</v>
      </c>
      <c r="N47" s="7">
        <v>400</v>
      </c>
      <c r="O47" s="7">
        <f t="shared" si="14"/>
        <v>3558.04</v>
      </c>
    </row>
    <row r="48" spans="2:15" x14ac:dyDescent="0.35">
      <c r="B48" s="3" t="s">
        <v>44</v>
      </c>
      <c r="C48" s="7">
        <v>679.45</v>
      </c>
      <c r="F48" s="7">
        <v>304.95</v>
      </c>
      <c r="G48" s="7">
        <v>732.95</v>
      </c>
      <c r="K48" s="7">
        <v>211.86</v>
      </c>
      <c r="O48" s="7">
        <f t="shared" si="14"/>
        <v>1929.21</v>
      </c>
    </row>
    <row r="49" spans="2:15" x14ac:dyDescent="0.35">
      <c r="B49" s="3" t="s">
        <v>45</v>
      </c>
      <c r="F49" s="7">
        <v>220</v>
      </c>
      <c r="H49" s="7">
        <v>700</v>
      </c>
      <c r="J49" s="7">
        <v>400</v>
      </c>
      <c r="L49" s="7">
        <v>200</v>
      </c>
      <c r="M49" s="7">
        <v>200</v>
      </c>
      <c r="O49" s="7">
        <f t="shared" si="14"/>
        <v>1720</v>
      </c>
    </row>
    <row r="50" spans="2:15" x14ac:dyDescent="0.35">
      <c r="B50" s="3" t="s">
        <v>46</v>
      </c>
      <c r="C50" s="7">
        <v>126</v>
      </c>
      <c r="E50" s="7">
        <v>76</v>
      </c>
      <c r="L50" s="7">
        <v>126</v>
      </c>
      <c r="N50" s="7">
        <v>328</v>
      </c>
      <c r="O50" s="7">
        <f t="shared" si="14"/>
        <v>656</v>
      </c>
    </row>
    <row r="51" spans="2:15" x14ac:dyDescent="0.35">
      <c r="B51" s="3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s="1" customFormat="1" x14ac:dyDescent="0.35">
      <c r="B52" s="1" t="s">
        <v>47</v>
      </c>
      <c r="C52" s="9">
        <f>SUM(C46:C50,C44,C39,C34,C28)</f>
        <v>4488.17</v>
      </c>
      <c r="D52" s="9">
        <f t="shared" ref="D52:N52" si="15">SUM(D46:D50,D44,D39,D34,D28)</f>
        <v>3984.0299999999997</v>
      </c>
      <c r="E52" s="9">
        <f t="shared" si="15"/>
        <v>3758.2</v>
      </c>
      <c r="F52" s="9">
        <f t="shared" si="15"/>
        <v>3928.9500000000003</v>
      </c>
      <c r="G52" s="9">
        <f t="shared" si="15"/>
        <v>4486.5200000000004</v>
      </c>
      <c r="H52" s="9">
        <f t="shared" si="15"/>
        <v>4412.8899999999994</v>
      </c>
      <c r="I52" s="9">
        <f t="shared" si="15"/>
        <v>4507.1200000000008</v>
      </c>
      <c r="J52" s="9">
        <f t="shared" si="15"/>
        <v>4666.01</v>
      </c>
      <c r="K52" s="9">
        <f t="shared" si="15"/>
        <v>4412.9100000000008</v>
      </c>
      <c r="L52" s="9">
        <f t="shared" si="15"/>
        <v>4761.54</v>
      </c>
      <c r="M52" s="9">
        <f t="shared" si="15"/>
        <v>4171.0099999999993</v>
      </c>
      <c r="N52" s="9">
        <f t="shared" si="15"/>
        <v>4850.53</v>
      </c>
      <c r="O52" s="9">
        <f>SUM(C52:N52)</f>
        <v>52427.880000000012</v>
      </c>
    </row>
    <row r="53" spans="2:15" s="11" customFormat="1" x14ac:dyDescent="0.35">
      <c r="B53" s="11" t="s">
        <v>52</v>
      </c>
      <c r="C53" s="12">
        <f>C52/C25</f>
        <v>0.41657879983812701</v>
      </c>
      <c r="D53" s="12">
        <f t="shared" ref="D53:O53" si="16">D52/D25</f>
        <v>0.29993292213321165</v>
      </c>
      <c r="E53" s="12">
        <f t="shared" si="16"/>
        <v>0.27691711423217802</v>
      </c>
      <c r="F53" s="12">
        <f t="shared" si="16"/>
        <v>0.37546264486171543</v>
      </c>
      <c r="G53" s="12">
        <f t="shared" si="16"/>
        <v>0.33273162808979601</v>
      </c>
      <c r="H53" s="12">
        <f t="shared" si="16"/>
        <v>0.36268649478969323</v>
      </c>
      <c r="I53" s="12">
        <f t="shared" si="16"/>
        <v>0.35298991808690361</v>
      </c>
      <c r="J53" s="12">
        <f t="shared" si="16"/>
        <v>0.40429683607644024</v>
      </c>
      <c r="K53" s="12">
        <f t="shared" si="16"/>
        <v>0.39962092741475397</v>
      </c>
      <c r="L53" s="12">
        <f t="shared" si="16"/>
        <v>3.2930412050292541</v>
      </c>
      <c r="M53" s="12">
        <f t="shared" si="16"/>
        <v>0.35185747570915427</v>
      </c>
      <c r="N53" s="12">
        <f t="shared" si="16"/>
        <v>0.39848460949489178</v>
      </c>
      <c r="O53" s="12">
        <f t="shared" si="16"/>
        <v>0.38959913287465348</v>
      </c>
    </row>
    <row r="54" spans="2:15" x14ac:dyDescent="0.35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</row>
    <row r="55" spans="2:15" s="1" customFormat="1" x14ac:dyDescent="0.35">
      <c r="B55" s="1" t="s">
        <v>48</v>
      </c>
      <c r="C55" s="9">
        <f t="shared" ref="C55:O55" si="17">C25-C52</f>
        <v>6285.7100000000009</v>
      </c>
      <c r="D55" s="9">
        <f t="shared" si="17"/>
        <v>9299.0400000000009</v>
      </c>
      <c r="E55" s="9">
        <f t="shared" si="17"/>
        <v>9813.369999999999</v>
      </c>
      <c r="F55" s="9">
        <f t="shared" si="17"/>
        <v>6535.34</v>
      </c>
      <c r="G55" s="9">
        <f t="shared" si="17"/>
        <v>8997.3799999999992</v>
      </c>
      <c r="H55" s="9">
        <f t="shared" si="17"/>
        <v>7754.340000000002</v>
      </c>
      <c r="I55" s="9">
        <f t="shared" si="17"/>
        <v>8261.2899999999991</v>
      </c>
      <c r="J55" s="9">
        <f t="shared" si="17"/>
        <v>6875.0399999999991</v>
      </c>
      <c r="K55" s="9">
        <f t="shared" si="17"/>
        <v>6629.8300000000008</v>
      </c>
      <c r="L55" s="9">
        <f t="shared" si="17"/>
        <v>-3315.6</v>
      </c>
      <c r="M55" s="9">
        <f t="shared" si="17"/>
        <v>7683.2500000000009</v>
      </c>
      <c r="N55" s="9">
        <f t="shared" si="17"/>
        <v>7321.9099999999989</v>
      </c>
      <c r="O55" s="9">
        <f t="shared" si="17"/>
        <v>82140.899999999994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Walker</dc:creator>
  <cp:lastModifiedBy>William Walker</cp:lastModifiedBy>
  <dcterms:created xsi:type="dcterms:W3CDTF">2025-02-05T17:00:00Z</dcterms:created>
  <dcterms:modified xsi:type="dcterms:W3CDTF">2025-02-17T21:03:17Z</dcterms:modified>
</cp:coreProperties>
</file>